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na\Documents\PROGRAM ZA 2021\Ministarstvo 2021\Izvješća za 2021\"/>
    </mc:Choice>
  </mc:AlternateContent>
  <bookViews>
    <workbookView xWindow="0" yWindow="0" windowWidth="19200" windowHeight="7050" tabRatio="822" activeTab="1"/>
  </bookViews>
  <sheets>
    <sheet name="1. OSNOVNI PODACI" sheetId="7" r:id="rId1"/>
    <sheet name="2. IZVRŠENJE PLANA PROGRAMA" sheetId="3" r:id="rId2"/>
    <sheet name="3.A PRORAČUNSKI PLAN-prihodi" sheetId="11" state="hidden" r:id="rId3"/>
    <sheet name="3.B PRORAČUNSKI PLAN-rashodi" sheetId="8" state="hidden" r:id="rId4"/>
    <sheet name="Kontni plan" sheetId="9" state="hidden" r:id="rId5"/>
    <sheet name="Registar proračunskih korisnika" sheetId="6" state="hidden" r:id="rId6"/>
    <sheet name="Programske djelatnosti" sheetId="5" state="hidden" r:id="rId7"/>
  </sheets>
  <definedNames>
    <definedName name="_FiltarBaze" localSheetId="4" hidden="1">'Kontni plan'!$A$1:$C$2816</definedName>
    <definedName name="_Toc125454354" localSheetId="1">'2. IZVRŠENJE PLANA PROGRAMA'!#REF!</definedName>
    <definedName name="_Toc339887787" localSheetId="1">'2. IZVRŠENJE PLANA PROGRAMA'!#REF!</definedName>
    <definedName name="Djelatnosti">'Programske djelatnosti'!$A$1:$A$11</definedName>
  </definedNames>
  <calcPr calcId="162913"/>
</workbook>
</file>

<file path=xl/calcChain.xml><?xml version="1.0" encoding="utf-8"?>
<calcChain xmlns="http://schemas.openxmlformats.org/spreadsheetml/2006/main">
  <c r="G2" i="3" l="1"/>
  <c r="F2" i="3"/>
  <c r="E2" i="3"/>
  <c r="D2" i="3"/>
  <c r="D19" i="7" l="1"/>
  <c r="D22" i="7" l="1"/>
  <c r="I3" i="8" l="1"/>
  <c r="I3" i="11" l="1"/>
  <c r="I23" i="11"/>
  <c r="B23" i="11"/>
  <c r="I22" i="11"/>
  <c r="B22" i="11"/>
  <c r="I21" i="11"/>
  <c r="B21" i="11"/>
  <c r="I20" i="11"/>
  <c r="B20" i="11"/>
  <c r="I46" i="8"/>
  <c r="B46" i="8"/>
  <c r="I45" i="8"/>
  <c r="B45" i="8"/>
  <c r="I19" i="11" l="1"/>
  <c r="B19" i="11"/>
  <c r="I18" i="11"/>
  <c r="B18" i="11"/>
  <c r="I17" i="11"/>
  <c r="B17" i="11"/>
  <c r="I16" i="11"/>
  <c r="B16" i="11"/>
  <c r="I15" i="11"/>
  <c r="B15" i="11"/>
  <c r="I14" i="11"/>
  <c r="B14" i="11"/>
  <c r="I13" i="11"/>
  <c r="B13" i="11"/>
  <c r="I12" i="11"/>
  <c r="B12" i="11"/>
  <c r="I11" i="11"/>
  <c r="B11" i="11"/>
  <c r="I10" i="11"/>
  <c r="B10" i="11"/>
  <c r="I9" i="11"/>
  <c r="B9" i="11"/>
  <c r="I8" i="11"/>
  <c r="B8" i="11"/>
  <c r="I7" i="11"/>
  <c r="I6" i="11"/>
  <c r="I5" i="11"/>
  <c r="H4" i="11"/>
  <c r="G4" i="11"/>
  <c r="F4" i="11"/>
  <c r="E4" i="11"/>
  <c r="D4" i="11"/>
  <c r="C4" i="11"/>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I34" i="8"/>
  <c r="I35" i="8"/>
  <c r="I36" i="8"/>
  <c r="I37" i="8"/>
  <c r="I38" i="8"/>
  <c r="I39" i="8"/>
  <c r="I40" i="8"/>
  <c r="I41" i="8"/>
  <c r="I42" i="8"/>
  <c r="I43" i="8"/>
  <c r="I44" i="8"/>
  <c r="I29" i="8"/>
  <c r="I30" i="8"/>
  <c r="I31" i="8"/>
  <c r="I32" i="8"/>
  <c r="I33" i="8"/>
  <c r="I20" i="8"/>
  <c r="I21" i="8"/>
  <c r="I22" i="8"/>
  <c r="I23" i="8"/>
  <c r="I24" i="8"/>
  <c r="I25" i="8"/>
  <c r="I26" i="8"/>
  <c r="I27" i="8"/>
  <c r="I28" i="8"/>
  <c r="I7" i="8"/>
  <c r="I8" i="8"/>
  <c r="I9" i="8"/>
  <c r="I10" i="8"/>
  <c r="I11" i="8"/>
  <c r="I12" i="8"/>
  <c r="I13" i="8"/>
  <c r="I14" i="8"/>
  <c r="I15" i="8"/>
  <c r="I16" i="8"/>
  <c r="I17" i="8"/>
  <c r="I18" i="8"/>
  <c r="I19" i="8"/>
  <c r="I6" i="8"/>
  <c r="I5" i="8"/>
  <c r="D4" i="8"/>
  <c r="F4" i="8"/>
  <c r="G4" i="8"/>
  <c r="H4" i="8"/>
  <c r="C4" i="8"/>
  <c r="I4" i="11" l="1"/>
  <c r="A4" i="11" s="1"/>
  <c r="I4" i="8"/>
  <c r="A4" i="8" s="1"/>
  <c r="D21" i="7" l="1"/>
  <c r="D20" i="7"/>
  <c r="C3" i="8" l="1"/>
  <c r="A3" i="8" s="1"/>
  <c r="C3" i="11"/>
  <c r="A3" i="11" s="1"/>
</calcChain>
</file>

<file path=xl/sharedStrings.xml><?xml version="1.0" encoding="utf-8"?>
<sst xmlns="http://schemas.openxmlformats.org/spreadsheetml/2006/main" count="1075" uniqueCount="557">
  <si>
    <t>NAZIV PROGRAMA</t>
  </si>
  <si>
    <t>OIB</t>
  </si>
  <si>
    <t>R.
BR.</t>
  </si>
  <si>
    <t>RKP</t>
  </si>
  <si>
    <t>NAZIV PRORAČUNSKOGA KORISNIKA</t>
  </si>
  <si>
    <t>ADRESA 
PRORAČUNSKOGA KORISNIKA</t>
  </si>
  <si>
    <t>POŠTANSKI BROJ I NAZIV
GRADA/OPĆINE</t>
  </si>
  <si>
    <t>MATIČNI BROJ</t>
  </si>
  <si>
    <t>10000 ZAGREB</t>
  </si>
  <si>
    <t>49245 GORNJA STUBICA</t>
  </si>
  <si>
    <t>44000 SISAK</t>
  </si>
  <si>
    <t>47000 KARLOVAC</t>
  </si>
  <si>
    <t>42000 VARAŽDIN</t>
  </si>
  <si>
    <t>42253 BEDNJA</t>
  </si>
  <si>
    <t>AUGUSTA CESARCA 1</t>
  </si>
  <si>
    <t>43000 BJELOVAR</t>
  </si>
  <si>
    <t>VLADIMIRA NAZORA 3</t>
  </si>
  <si>
    <t>51000 RIJEKA</t>
  </si>
  <si>
    <t>51410 OPATIJA</t>
  </si>
  <si>
    <t>51550 MALI LOŠINJ</t>
  </si>
  <si>
    <t>53000 GOSPIĆ</t>
  </si>
  <si>
    <t>33000 VIROVITICA</t>
  </si>
  <si>
    <t>35000 SLAVONSKI BROD</t>
  </si>
  <si>
    <t>23000 ZADAR</t>
  </si>
  <si>
    <t>31000 OSIJEK</t>
  </si>
  <si>
    <t>TRG BANA JOSIPA JELAČIĆA 24</t>
  </si>
  <si>
    <t>22000 ŠIBENIK</t>
  </si>
  <si>
    <t>32000 VUKOVAR</t>
  </si>
  <si>
    <t>21000 SPLIT</t>
  </si>
  <si>
    <t>52000 PAZIN</t>
  </si>
  <si>
    <t>52100 PULA</t>
  </si>
  <si>
    <t>20000 DUBROVNIK</t>
  </si>
  <si>
    <t>ADRESA:</t>
  </si>
  <si>
    <t>POŠTANSKI BROJ:</t>
  </si>
  <si>
    <t>MATIČNI BROJ:</t>
  </si>
  <si>
    <t>telefon / mobitel:</t>
  </si>
  <si>
    <t>ime i prezime:</t>
  </si>
  <si>
    <t>e-mail:</t>
  </si>
  <si>
    <t>USTANOVE MK</t>
  </si>
  <si>
    <t>AGENCIJA ZA ELEKTRONIČKE MEDIJE</t>
  </si>
  <si>
    <t>JAGIĆEVA 31</t>
  </si>
  <si>
    <t>02307014</t>
  </si>
  <si>
    <t>OSTALE USTANOVE</t>
  </si>
  <si>
    <t>DRŽAVNI ARHIV U BJELOVARU</t>
  </si>
  <si>
    <t>TRG EUGENA KVATERNIKA 6</t>
  </si>
  <si>
    <t>ARHIVI</t>
  </si>
  <si>
    <t>DRŽAVNI ARHIV U DUBROVNIKU</t>
  </si>
  <si>
    <t>SV.DOMINIKA 1</t>
  </si>
  <si>
    <t>DRŽAVNI ARHIV U GOSPIĆU</t>
  </si>
  <si>
    <t>KANIŠKA 17</t>
  </si>
  <si>
    <t>DRŽAVNI ARHIV U KARLOVCU</t>
  </si>
  <si>
    <t>LJ.ŠESTIĆA 5</t>
  </si>
  <si>
    <t>DRŽAVNI ARHIV U OSIJEKU</t>
  </si>
  <si>
    <t>KAMILA FIRINGERA 1</t>
  </si>
  <si>
    <t>DRŽAVNI ARHIV U PAZINU</t>
  </si>
  <si>
    <t>DRŽAVNI ARHIV U RIJECI</t>
  </si>
  <si>
    <t>PARK N. HOSTA 2</t>
  </si>
  <si>
    <t>DRŽAVNI ARHIV U SISKU</t>
  </si>
  <si>
    <t>FRANKOPANSKA 21</t>
  </si>
  <si>
    <t>DRŽAVNI ARHIV U SLAVONSKOM BRODU</t>
  </si>
  <si>
    <t>DRŽAVNI ARHIV U SPLITU</t>
  </si>
  <si>
    <t>GLAGOLJAŠKA 18</t>
  </si>
  <si>
    <t>DRŽAVNI ARHIV U ŠIBENIKU</t>
  </si>
  <si>
    <t>VELIMIRA ŠKORPIKA 5</t>
  </si>
  <si>
    <t>DRŽAVNI ARHIV U VARAŽDINU</t>
  </si>
  <si>
    <t>TRSTENJAKOVA 7</t>
  </si>
  <si>
    <t xml:space="preserve">DRŽAVNI ARHIV U VIROVITICI </t>
  </si>
  <si>
    <t xml:space="preserve">DRŽAVNI ARHIV U VUKOVARU </t>
  </si>
  <si>
    <t>ŽUPANIJSKA 66</t>
  </si>
  <si>
    <t>DRŽAVNI ARHIV U ZADRU</t>
  </si>
  <si>
    <t>R.BOŠKOVIĆA BB.</t>
  </si>
  <si>
    <t>DRŽAVNI ARHIV U ZAGREBU</t>
  </si>
  <si>
    <t>OPATIČKA 29</t>
  </si>
  <si>
    <t>HRVATSKI DRŽAVNI ARHIV</t>
  </si>
  <si>
    <t>MARULIĆEV TRG 2</t>
  </si>
  <si>
    <t xml:space="preserve">DRŽAVNI ARHIV ZA MEĐIMURJE </t>
  </si>
  <si>
    <t>ŠTRIGOVA 102</t>
  </si>
  <si>
    <t xml:space="preserve">40312 ŠTRIGOVA </t>
  </si>
  <si>
    <t>HRVATSKI MEMORIJALNO-DOKUMENTACIJSKI CENTAR DOMOVINSKOGA RATA</t>
  </si>
  <si>
    <t>MARULIĆEV TRG 21</t>
  </si>
  <si>
    <t>ARHEOLOŠKI MUZEJ ISTRE</t>
  </si>
  <si>
    <t>CARRARINA 3</t>
  </si>
  <si>
    <t>MUZEJI</t>
  </si>
  <si>
    <t>ARHEOLOŠKI MUZEJ NARONA</t>
  </si>
  <si>
    <t>NARONSKI TRG 6</t>
  </si>
  <si>
    <t>20352 VID</t>
  </si>
  <si>
    <t>ARHEOLOŠKI MUZEJ OSIJEK</t>
  </si>
  <si>
    <t>TRG SV. TROJSTVA 2</t>
  </si>
  <si>
    <t>ARHEOLOŠKI MUZEJ U SPLITU</t>
  </si>
  <si>
    <t>ZRINSKO-FRANKOPANSKA 25</t>
  </si>
  <si>
    <t>ARHEOLOŠKI MUZEJ ZADAR</t>
  </si>
  <si>
    <t>TRG OPATICE ČIKE 1</t>
  </si>
  <si>
    <t xml:space="preserve">23000 ZADAR </t>
  </si>
  <si>
    <t xml:space="preserve">MUZEJI IVANA MEŠTROVIĆA </t>
  </si>
  <si>
    <t>ŠETALIŠTE IVANA MEŠTROVIĆA 46</t>
  </si>
  <si>
    <t>HRVATSKI MUZEJ NAIVNE UMJETNOSTI</t>
  </si>
  <si>
    <t>SV.ĆIRILA I METODA 3</t>
  </si>
  <si>
    <t>HRVATSKI POVIJESNI MUZEJ</t>
  </si>
  <si>
    <t>MATOŠEVA 9</t>
  </si>
  <si>
    <t>HRVATSKI ŠPORTSKI MUZEJ</t>
  </si>
  <si>
    <t>PRAŠKA 2</t>
  </si>
  <si>
    <t xml:space="preserve">ZBIRKA UMJETNINA ANTE I WILTRUDE TOPIĆ MIMARA </t>
  </si>
  <si>
    <t>ROOSEVELTOV TRG 5</t>
  </si>
  <si>
    <t>MODERNA GALERIJA</t>
  </si>
  <si>
    <t>A. HEBRANGA 1</t>
  </si>
  <si>
    <t>MUZEJ ANTIČKOG STAKLA ZADAR</t>
  </si>
  <si>
    <t>POLJANA ZEMALJSKOG ODBORA 1</t>
  </si>
  <si>
    <t>MUZEJ HRVATSKIH ARHEOLOŠKIH SPOMENIKA SPLIT</t>
  </si>
  <si>
    <t>GUNJAČA bb.</t>
  </si>
  <si>
    <t>MUZEJ SLAVONIJE OSIJEK</t>
  </si>
  <si>
    <t>TRG SVETOG TROJSTVA 6</t>
  </si>
  <si>
    <t>MUZEJ HRVATSKOG ZAGORJA</t>
  </si>
  <si>
    <t>SAMCI 64</t>
  </si>
  <si>
    <t>MUZEJ VUČEDOLSKE KULTURE</t>
  </si>
  <si>
    <t>ARHEOLOŠKI LOKALITET VUČEDOL</t>
  </si>
  <si>
    <t>MUZEJSKI DOKUMENTACIJSKI CENTAR</t>
  </si>
  <si>
    <t>ILICA 4</t>
  </si>
  <si>
    <t>TIFLOLOŠKI MUZEJ</t>
  </si>
  <si>
    <t>AUGUSTA ŠENOE 34</t>
  </si>
  <si>
    <t>HRVATSKI MUZEJ TURIZMA</t>
  </si>
  <si>
    <t>PARK ANGIOLINA 1</t>
  </si>
  <si>
    <t>MUZEJ APOKSIOMENA</t>
  </si>
  <si>
    <t>RIVA LOŠINJSKIH KAPETANA 13</t>
  </si>
  <si>
    <t>GALERIJA KLOVIĆEVI DVORI</t>
  </si>
  <si>
    <t>JEZUITSKI TRG 4</t>
  </si>
  <si>
    <t>DVOR TRAKOŠČAN</t>
  </si>
  <si>
    <t>TRAKOŠČAN 1</t>
  </si>
  <si>
    <t>SPOMEN PODRUČJE JASENOVAC</t>
  </si>
  <si>
    <t>BRAĆE RADIĆA 146</t>
  </si>
  <si>
    <t>44323 JASENOVAC</t>
  </si>
  <si>
    <t>ANSAMBL LADO</t>
  </si>
  <si>
    <t>TRG MARŠALA TITA 6A</t>
  </si>
  <si>
    <t>HRVATSKI RESTAURATORSKI ZAVOD</t>
  </si>
  <si>
    <t>NIKE GRŠKOVIĆA 23</t>
  </si>
  <si>
    <t>HRVATSKA KNJIŽNICA ZA SLIJEPE</t>
  </si>
  <si>
    <t>DRAŠKOVIĆEVA 80/1</t>
  </si>
  <si>
    <t>HRVATSKO NARODNO KAZALIŠTE</t>
  </si>
  <si>
    <t>HRVATSKI AUDIOVIZUALNI CENTAR</t>
  </si>
  <si>
    <t>NOVA VES 18</t>
  </si>
  <si>
    <t>MEĐUNARODNI CENTAR ZA PODVODNU ARHEOLOGIJU</t>
  </si>
  <si>
    <t>BOŽIDARA PETRANOVIĆA 1</t>
  </si>
  <si>
    <t>PLAN PROGRAMSKIH AKTIVNOSTI USTANOVA</t>
  </si>
  <si>
    <t>U NADLEŽNOSTI MINISTARSTVA KULTURE</t>
  </si>
  <si>
    <t>RKP:</t>
  </si>
  <si>
    <t>Muzejska djelatnost</t>
  </si>
  <si>
    <t>Glazbene i glazbeno-scenske umjetnosti</t>
  </si>
  <si>
    <t>Kulturno - umjetnički amaterizam</t>
  </si>
  <si>
    <t>Književno stvaralaštvo</t>
  </si>
  <si>
    <t>Potpora knjizi</t>
  </si>
  <si>
    <t>Časopisi</t>
  </si>
  <si>
    <t>Knjižnična djelatnost</t>
  </si>
  <si>
    <t>Otkup knjiga</t>
  </si>
  <si>
    <t>Književne manifestacije</t>
  </si>
  <si>
    <t>Književni programi knjižara</t>
  </si>
  <si>
    <t>Arhivska djelatnost</t>
  </si>
  <si>
    <t>A565028</t>
  </si>
  <si>
    <t>Međunarodna kulturna suradnja</t>
  </si>
  <si>
    <t>Informatizacija</t>
  </si>
  <si>
    <t>Investicijska potpora</t>
  </si>
  <si>
    <t>Pokretna kulturna dobra</t>
  </si>
  <si>
    <t>Nepokretna kulturna dobra</t>
  </si>
  <si>
    <t>Redovna djelatnost</t>
  </si>
  <si>
    <t>KKT-Međunarodna kulturna djelatnost</t>
  </si>
  <si>
    <t>Vizualne umjetnosti</t>
  </si>
  <si>
    <t>Inovativne umjetničke i kulturne prakse</t>
  </si>
  <si>
    <t>Digitalizacija arhivske, knjižnične i muzejske građe</t>
  </si>
  <si>
    <t>Dramska umjetnost</t>
  </si>
  <si>
    <t>Poduzetništvo u kulturi</t>
  </si>
  <si>
    <t>Arheološka baština</t>
  </si>
  <si>
    <t>Zaštite i očuvanja nematerijalnih kulturnih dobara</t>
  </si>
  <si>
    <t>Ruksak (pun) kulture</t>
  </si>
  <si>
    <t>Razvoj publike u kulturi</t>
  </si>
  <si>
    <t>Monografije u kulturi i umjetnosti</t>
  </si>
  <si>
    <t>AKTIVNOST</t>
  </si>
  <si>
    <t>A908002</t>
  </si>
  <si>
    <t>A780001</t>
  </si>
  <si>
    <t>A836002</t>
  </si>
  <si>
    <t>A834001</t>
  </si>
  <si>
    <t>A832002</t>
  </si>
  <si>
    <t>A785009</t>
  </si>
  <si>
    <t>A843002</t>
  </si>
  <si>
    <t>USTANOVA:</t>
  </si>
  <si>
    <t>PRORAČUNSKA AKTIVNOST:</t>
  </si>
  <si>
    <t>OIB USTANOVE:</t>
  </si>
  <si>
    <t>Klasa</t>
  </si>
  <si>
    <t>Konto</t>
  </si>
  <si>
    <t>Naziv konta</t>
  </si>
  <si>
    <t>O</t>
  </si>
  <si>
    <t>Zemljište</t>
  </si>
  <si>
    <t>Rudna bogatstva</t>
  </si>
  <si>
    <t>Ostala prirodna materijalna imovina</t>
  </si>
  <si>
    <t>Patenti</t>
  </si>
  <si>
    <t>Koncesije</t>
  </si>
  <si>
    <t>Licence</t>
  </si>
  <si>
    <t>Ostala prava</t>
  </si>
  <si>
    <t>Goodwill</t>
  </si>
  <si>
    <t>Ostala nematerijalna imovina</t>
  </si>
  <si>
    <t>Stambeni objekti</t>
  </si>
  <si>
    <t>Poslovni objekti</t>
  </si>
  <si>
    <t>Ceste, željeznice i ostali prometni objekti</t>
  </si>
  <si>
    <t>Ostali građevinski objekti</t>
  </si>
  <si>
    <t>Uredska oprema i namještaj</t>
  </si>
  <si>
    <t>Komunikacijska oprema</t>
  </si>
  <si>
    <t>Oprema za održavanje i zaštitu</t>
  </si>
  <si>
    <t>Medicinska i laboratorijska oprema</t>
  </si>
  <si>
    <t>Instrumenti, uređaji i strojevi</t>
  </si>
  <si>
    <t>Sportska i glazbena oprema</t>
  </si>
  <si>
    <t>Uređaji, strojevi i oprema za ostale namjene</t>
  </si>
  <si>
    <t>Vojna oprema</t>
  </si>
  <si>
    <t>Prijevozna sredstva u cestovnom prometu</t>
  </si>
  <si>
    <t>Prijevozna sredstva u željezničkom prometu</t>
  </si>
  <si>
    <t>Prijevozna sredstva u pomorskom i riječnom prometu</t>
  </si>
  <si>
    <t>Prijevozna sredstva u zračnom prometu</t>
  </si>
  <si>
    <t>Knjige</t>
  </si>
  <si>
    <t>Umjetnička djela (izložena u galerijama, muzejima i slično)</t>
  </si>
  <si>
    <t>Muzejski izlošci i predmeti prirodnih rijetkosti</t>
  </si>
  <si>
    <t>Ostale nespomenute izložbene vrijednosti</t>
  </si>
  <si>
    <t>Višegodišnji nasadi</t>
  </si>
  <si>
    <t>Osnovno stado</t>
  </si>
  <si>
    <t>Istraživanje rudnih bogatstava</t>
  </si>
  <si>
    <t>Ulaganja u računalne programe</t>
  </si>
  <si>
    <t>Umjetnička, literarna i znanstvena djela</t>
  </si>
  <si>
    <t>Ostala nematerijalna proizvedena imovina</t>
  </si>
  <si>
    <t>Plemeniti metali i drago kamenje</t>
  </si>
  <si>
    <t>Pohranjene knjige, umjetnička djela i slične vrijednosti</t>
  </si>
  <si>
    <t>Strateške zalihe</t>
  </si>
  <si>
    <t>Prijelazni račun</t>
  </si>
  <si>
    <t>Porez i prirez na dohodak</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</si>
  <si>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</si>
  <si>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</si>
  <si>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</si>
  <si>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</si>
  <si>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</si>
  <si>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Porez i prirez na dohodak utvrđen u postupku nadzora za prethodne godine</t>
  </si>
  <si>
    <t>Povrat više ostvarenog poreza na dohodak za decentralizirane funkcije</t>
  </si>
  <si>
    <t>Porez na dobit</t>
  </si>
  <si>
    <t>Porez na dobit od poduzetnika</t>
  </si>
  <si>
    <t>Porez na dobit po odbitku na naknade za korištenje prava i za usluge</t>
  </si>
  <si>
    <t>Porez na dobit po odbitku na kamate, dividende i udjele u dobiti</t>
  </si>
  <si>
    <t>Porez na dobit po godišnjoj prijavi</t>
  </si>
  <si>
    <t>Porezi na imovinu</t>
  </si>
  <si>
    <t>Stalni porezi na nepokretnu imovinu (zemlju, zgrade, kuće i ostalo)</t>
  </si>
  <si>
    <t>Porez na nasljedstava i darove</t>
  </si>
  <si>
    <t>Porez na kapitalne i financijske transakcije</t>
  </si>
  <si>
    <t>Povremeni porezi na imovinu</t>
  </si>
  <si>
    <t>Ostali stalni porezi na imovinu</t>
  </si>
  <si>
    <t>Porezi na robu i usluge</t>
  </si>
  <si>
    <t>Porez na dodanu vrijednost</t>
  </si>
  <si>
    <t>Porez na promet</t>
  </si>
  <si>
    <t>Posebni porezi i trošarine</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</si>
  <si>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</si>
  <si>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</si>
  <si>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</si>
  <si>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</si>
  <si>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t>
  </si>
  <si>
    <t>Carine i carinske pristojbe</t>
  </si>
  <si>
    <t>Ostali porezi na međunarodnu trgovinu i transakcije</t>
  </si>
  <si>
    <t>Ostali prihodi od poreza</t>
  </si>
  <si>
    <t>Ostali prihodi od poreza koje plaćaju pravne osobe</t>
  </si>
  <si>
    <t>Ostali prihodi od poreza koje plaćaju fizičke osobe</t>
  </si>
  <si>
    <t>Ostali neraspoređeni prihodi od poreza</t>
  </si>
  <si>
    <t>Doprinosi za obvezno zdravstveno osiguranje</t>
  </si>
  <si>
    <t>Doprinosi za obvezno zdravstveno osiguranje za slučaj ozljede na radu</t>
  </si>
  <si>
    <t>Doprinosi za mirovinsko osiguranje</t>
  </si>
  <si>
    <t>Doprinosi za obvezno osiguranje u slučaju nezaposlenosti</t>
  </si>
  <si>
    <t>Pomoći izravnanja za decentralizirane funkcije</t>
  </si>
  <si>
    <t>Tekuće pomoći izravnanja za decentralizirane funkcije</t>
  </si>
  <si>
    <t>Kapitalne pomoći izravnanja za decentralizirane funkcije</t>
  </si>
  <si>
    <t>Državne upravne i sudske pristojbe</t>
  </si>
  <si>
    <t>Županijske, gradske i općinske pristojbe i naknade</t>
  </si>
  <si>
    <t>Ostale upravne pristojbe i naknade</t>
  </si>
  <si>
    <t>Ostale pristojbe i naknade</t>
  </si>
  <si>
    <t>Prihodi državne uprave</t>
  </si>
  <si>
    <t>Prihodi vodnog gospodarstva</t>
  </si>
  <si>
    <t>Doprinosi za šume</t>
  </si>
  <si>
    <t>Mjesni samodoprinos</t>
  </si>
  <si>
    <t>Ostali nespomenuti prihodi</t>
  </si>
  <si>
    <t>Naknade od financijske imovine</t>
  </si>
  <si>
    <t>Komunalni doprinosi</t>
  </si>
  <si>
    <t>Komunalne naknade</t>
  </si>
  <si>
    <t>Naknade za priključak</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</si>
  <si>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</si>
  <si>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</si>
  <si>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</si>
  <si>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</si>
  <si>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</si>
  <si>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</si>
  <si>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</si>
  <si>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</si>
  <si>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</si>
  <si>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</si>
  <si>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Službena putovanja</t>
  </si>
  <si>
    <t>Naknade za prijevoz, za rad na terenu i odvojeni život</t>
  </si>
  <si>
    <t>Stručno usavršavanje zaposlenika</t>
  </si>
  <si>
    <t>Ostale naknade troškova zaposlenima</t>
  </si>
  <si>
    <t>Uredski materijal i ostali materijalni rashodi</t>
  </si>
  <si>
    <t>Materijal i sirovine</t>
  </si>
  <si>
    <t>Energija</t>
  </si>
  <si>
    <t>Materijal i dijelovi za tekuće i investicijsko održavanje</t>
  </si>
  <si>
    <t>Sitni inventar i auto gume</t>
  </si>
  <si>
    <t>Službena, radna i zaštitna odjeća i obuća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</si>
  <si>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</si>
  <si>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</si>
  <si>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</si>
  <si>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</si>
  <si>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</si>
  <si>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</si>
  <si>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</si>
  <si>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</si>
  <si>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</si>
  <si>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Ostali nespomenuti rashodi poslovanja</t>
  </si>
  <si>
    <t>Naknade za rad predstavničkih i izvršnih tijela, povjerenstava i slično</t>
  </si>
  <si>
    <t>Premije osiguranja</t>
  </si>
  <si>
    <t>Reprezentacija</t>
  </si>
  <si>
    <t>Članarine i norme</t>
  </si>
  <si>
    <t>Pristojbe i naknade</t>
  </si>
  <si>
    <t>Dodatna ulaganja na građevinskim objektima</t>
  </si>
  <si>
    <t>Dodatna ulaganja na postrojenjima i opremi</t>
  </si>
  <si>
    <t>Dodatna ulaganja na prijevoznim sredstvima</t>
  </si>
  <si>
    <t>Dodatna ulaganja za ostalu nefinancijsku imovinu</t>
  </si>
  <si>
    <t>Plaće za redovan rad</t>
  </si>
  <si>
    <t>Plaće u naravi</t>
  </si>
  <si>
    <t>Plaće za prekovremeni rad</t>
  </si>
  <si>
    <t>Plaće za posebne uvjete rada</t>
  </si>
  <si>
    <t>Ostali rashodi za zaposlene</t>
  </si>
  <si>
    <t>Vojna sredstva za jednokratnu upotrebu</t>
  </si>
  <si>
    <t>Naknade troškova osobama izvan radnog odnosa</t>
  </si>
  <si>
    <t>Upravne i administrativne pristojbe</t>
  </si>
  <si>
    <t>Troškovi sudskih postupaka</t>
  </si>
  <si>
    <t>Kamate za izdane trezorske zapise</t>
  </si>
  <si>
    <t>Kamate za izdane mjenice</t>
  </si>
  <si>
    <t>Kamate za izdane obveznice</t>
  </si>
  <si>
    <t>Kamate za ostale vrijednosne papire</t>
  </si>
  <si>
    <t>Kamate za primlj.kredite i zajmove od međ.org., inst. i tijela EU te inoz.vlada</t>
  </si>
  <si>
    <t>Kamate za primljene kredite i zajmove od kred. i ost.financ.inst. u jav.sektoru</t>
  </si>
  <si>
    <t>Kamate za primljene kredite i zajm.od kred.i ostalih fin.inst.izvan jav.sektora</t>
  </si>
  <si>
    <t>Kamate za odobrene, a nerealizirane kredite i zajmove</t>
  </si>
  <si>
    <t>Kamate za primljene zajmove od trgovačkih društava u javnom sektoru</t>
  </si>
  <si>
    <t>Kamate za primljene zajmove od trgov. društava i obrtnika izvan javnog sektora</t>
  </si>
  <si>
    <t>Kamate za primljene zajmove od drugih razina vlasti</t>
  </si>
  <si>
    <t>Bankarske usluge i usluge platnog prometa</t>
  </si>
  <si>
    <t>Negativne tečajne razlike i razlike zbog primjene valutne klauzule</t>
  </si>
  <si>
    <t>Zatezne kamate</t>
  </si>
  <si>
    <t>Ostali nespomenuti financijski rashodi</t>
  </si>
  <si>
    <t>Subvencije trgovačkim društvima u javnom sektoru</t>
  </si>
  <si>
    <t>Subvencije kreditnim i ostalim financijskim institucijama u javnom sektoru</t>
  </si>
  <si>
    <t>Subvencije kreditnim i ostalim financijskim institucijama izvan javnog sektora</t>
  </si>
  <si>
    <t>Subvencije trgovačkim društvima i zadrugama izvan javnog sektora</t>
  </si>
  <si>
    <t>Subvencije poljoprivrednicima i obrtnicima</t>
  </si>
  <si>
    <t>Subvencije trgovačkim društvima, zadrugama, poljopr. i obrtnicima iz EU sredstav</t>
  </si>
  <si>
    <t>Tekuće pomoći inozemnim vladama</t>
  </si>
  <si>
    <t>Kapitalne pomoći inozemnim vladama</t>
  </si>
  <si>
    <t>Tekuće pomoći međunarodnim organizacijama te institucijama i tijelima EU</t>
  </si>
  <si>
    <t>Kapitalne pomoći međunarodnim organizacijama te institucijama i tijelima EU</t>
  </si>
  <si>
    <t>Tekuće pomoći unutar općeg proračuna</t>
  </si>
  <si>
    <t>Kapitalne pomoći unutar općeg proračuna</t>
  </si>
  <si>
    <t>Tekuće pomoći proračunskim korisnicima drugih proračuna</t>
  </si>
  <si>
    <t>Kapitalne pomoći proračunskim korisnicima drugih proračuna</t>
  </si>
  <si>
    <t>Prijenosi prorač. korisnicima iz nadležnog pror. za financiranje rashoda poslov</t>
  </si>
  <si>
    <t>Prijenosi proračunskim korisnicima iz nadležnog prorač. za nabavu nefinanc. imov</t>
  </si>
  <si>
    <t>Prijenosi prorač. kor. iz nadležnog prorač. za financ. imovinu i otplatu zajmova</t>
  </si>
  <si>
    <t>Pomoći temeljem prijenosa EU sredstava</t>
  </si>
  <si>
    <t>Tekuće pomoći temeljem prijenosa EU sredstava</t>
  </si>
  <si>
    <t>Kapitalne pomoći temeljem prijenosa EU sredstava</t>
  </si>
  <si>
    <t>Tekući prijenosi između proračunskih korisnika istog proračuna</t>
  </si>
  <si>
    <t>Kapitalni prijenosi između proračunskih korisnika istog proračuna</t>
  </si>
  <si>
    <t>Tekući prijenosi između prorač. kor. istog prorač. temeljem prijenosa EU sred.</t>
  </si>
  <si>
    <t>Kapitalni prijenosi između prorač. kor. istog prorač. temelj prijenosa EU sred.</t>
  </si>
  <si>
    <t>Naknade građanima i kućan.u novcu-neposr. ili putem ustanova izvan javn.sektora</t>
  </si>
  <si>
    <t>Naknade građanima i kućan.u naravi - neposr.ili putem ustan.izvan javn.sektora</t>
  </si>
  <si>
    <t>Naknade građanima i kućanstvima u novcu - putem ustanova u javnom sektoru</t>
  </si>
  <si>
    <t>Naknade građanima i kućanstvima u naravi - putem ustanova u javnom sektoru</t>
  </si>
  <si>
    <t>Naknade građanima i kućanstvima na temelju osiguranja iz EU sredstava</t>
  </si>
  <si>
    <t>Naknade građanima i kućanstvima u novcu</t>
  </si>
  <si>
    <t>Naknade građanima i kućanstvima u naravi</t>
  </si>
  <si>
    <t>Naknade građanima i kućanstvima iz EU sredstava</t>
  </si>
  <si>
    <t>Tekuće donacije</t>
  </si>
  <si>
    <t>Tekuće donacije u novcu</t>
  </si>
  <si>
    <t>Tekuće donacije u naravi</t>
  </si>
  <si>
    <t>Tekuće donacije iz EU sredstava</t>
  </si>
  <si>
    <t>Kapitalne donacije</t>
  </si>
  <si>
    <t>Kapitalne donacije neprofitnim organizacijama</t>
  </si>
  <si>
    <t>Kapitalne donacije građanima i kućanstvima</t>
  </si>
  <si>
    <t>Kapitalne donacije iz EU sredstava</t>
  </si>
  <si>
    <t>Naknade šteta pravnim i fizičkim osobama</t>
  </si>
  <si>
    <t>Penali, ležarine i drugo</t>
  </si>
  <si>
    <t>Naknade šteta zaposlenicima</t>
  </si>
  <si>
    <t>Ugovorene kazne i ostale naknade šteta</t>
  </si>
  <si>
    <t>Tekući prijenosi EU sredstava subjektima izvan</t>
  </si>
  <si>
    <t>Kapitalni prijenosi EU sredstava subjektima izvan</t>
  </si>
  <si>
    <t>Kapitalne pomoći kreditnim i ostalim financ.instit.te trg.društv. u jav.sektoru</t>
  </si>
  <si>
    <t>Kapitalne pomoći kred. i ost.financ.inst. i trg.druš, zadrug izvan jav.sektora</t>
  </si>
  <si>
    <t>Kapitalne pomoći poljoprivrednicima i obrtnicima</t>
  </si>
  <si>
    <t>Kapitalne pomoći iz EU sredstava</t>
  </si>
  <si>
    <t>Raspored rashoda</t>
  </si>
  <si>
    <t>Povrat poreza i prireza na dohodak po godišnjoj prijavi</t>
  </si>
  <si>
    <t>Povrat poreza na dobit po godišnjoj prijavi</t>
  </si>
  <si>
    <t>Pomoći od inozemnih vlada</t>
  </si>
  <si>
    <t>Tekuće pomoći od inozemnih vlada</t>
  </si>
  <si>
    <t>Kapitalne pomoći od inozemnih vlada</t>
  </si>
  <si>
    <t>Pomoći od međunarodnih organizacija te institucija i tijela EU</t>
  </si>
  <si>
    <t>Tekuće pomoći od međunarodnih organizacija</t>
  </si>
  <si>
    <t>Kapitalne pomoći od međunarodnih organizacija</t>
  </si>
  <si>
    <t>Tekuće pomoći od institucija i tijela  EU</t>
  </si>
  <si>
    <t>Kapitalne pomoći od institucija i tijela  EU</t>
  </si>
  <si>
    <t>Pomoći proračunu iz drugih proračuna</t>
  </si>
  <si>
    <t>Tekuće pomoći proračunu iz drugih proračuna</t>
  </si>
  <si>
    <t>Kapitalne pomoći proračunu iz drugih proračuna</t>
  </si>
  <si>
    <t>Pomoći od izvanproračunskih korisnika</t>
  </si>
  <si>
    <t>Tekuće pomoći od izvanproračunskih korisnika</t>
  </si>
  <si>
    <t>Kapitalne pomoći od izvanproračunskih korisnika</t>
  </si>
  <si>
    <t>Pomoći proračunskim korisnicima iz proračuna koji im nije nadležan</t>
  </si>
  <si>
    <t>Tekuće pomoći proračunskim korisnicima iz proračuna koji im nije nadležan</t>
  </si>
  <si>
    <t>Kapitalne pomoći proračunskim korisnicima iz proračuna koji im nije nadležan</t>
  </si>
  <si>
    <t>Prihodi od financijske imovine</t>
  </si>
  <si>
    <t>Prihodi od kamata po vrijednosnim papirima</t>
  </si>
  <si>
    <t>Kamate na oročena sredstva i depozite po viđenju</t>
  </si>
  <si>
    <t>Prihodi od zateznih kamata</t>
  </si>
  <si>
    <t>Prihodi od pozitivnih tečajnih razlika i razlika zbog primjene valutne klauzule</t>
  </si>
  <si>
    <t>Prihodi od dividendi</t>
  </si>
  <si>
    <t>Prihodi iz dobiti trg.društava, kred.i ost.finan.inst. po posebnim propisima</t>
  </si>
  <si>
    <t>Ostali prihodi od financijske imovine</t>
  </si>
  <si>
    <t>Prihodi od nefinancijske imovine</t>
  </si>
  <si>
    <t>Naknade za koncesije</t>
  </si>
  <si>
    <t>Prihodi od zakupa i iznajmljivanja imovine</t>
  </si>
  <si>
    <t>Naknada za korištenje nefinancijske imovine</t>
  </si>
  <si>
    <t>Naknade za ceste</t>
  </si>
  <si>
    <t>Prihodi od prodaje kratkotrajne nefinancijske imovine</t>
  </si>
  <si>
    <t>Ostali prihodi od nefinancijske imovine</t>
  </si>
  <si>
    <t>Prihodi od kamata na dane zajmove</t>
  </si>
  <si>
    <t>Prihodi od kamata na dane zajmove međ.org.,inst. i tijelima EU te inoz.vladama</t>
  </si>
  <si>
    <t>Prihodi od kamata na dane zajmove neprofit. organizac., građanima i kućanstvima</t>
  </si>
  <si>
    <t>Prihodi od kamata na dane zajmove kredit. i ostalim finan.instit.u javn.sektoru</t>
  </si>
  <si>
    <t>Prihodi od kamata na dane zajmove trgovačkim društvima u javnom sektoru</t>
  </si>
  <si>
    <t>Prihodi od kamata na dane zajmove kredit. i ostalim fin.inst. izvan jav.sektora</t>
  </si>
  <si>
    <t>Prihodi od kamata na dane zajmove trg. društ. i obrtnicima izvan javnog sektora</t>
  </si>
  <si>
    <t>Prihodi od kamata na dane zajmove drugim razinama vlasti</t>
  </si>
  <si>
    <t>Prihodi od kamata na dane zajmove po protestiranim jamstvima</t>
  </si>
  <si>
    <t>Prihodi od kamata na dane zajmove neprof.org., građ. i kućan.po protest.jamst.</t>
  </si>
  <si>
    <t>Prih. od kamata na dane zajmove kred.i ost.fin.inst. u jav.sekt. po prot.jamst.</t>
  </si>
  <si>
    <t>Prihodi od kamata na dane zajmove trg.društ. u jav.sektoru po protest.jamstvima</t>
  </si>
  <si>
    <t>Prih.od kamata na dane zajmove kred.i finan.inst. izvan jav.sekt.po prot.jamst.</t>
  </si>
  <si>
    <t>Prih.od kamata na dane zajmove trg.dr.i obrtn. izvan jav.sekt.po protest.jamst.</t>
  </si>
  <si>
    <t>Prihodi od kamata na dane zajmove drugim razinama vlasti po protest. jamstvima</t>
  </si>
  <si>
    <t>Prihodi po posebnim propisima</t>
  </si>
  <si>
    <t>Prihodi od novčane naknade poslodav. zbog nezapoš. osoba s invaliditetom</t>
  </si>
  <si>
    <t>Komunalni doprinosi i naknade</t>
  </si>
  <si>
    <t>Prihodi od prodaje proizvoda i robe</t>
  </si>
  <si>
    <t>Prihodi od pruženih usluga</t>
  </si>
  <si>
    <t>Prihodi iz nadležnog proračuna za financiranje rashoda poslovanja</t>
  </si>
  <si>
    <t>Prihodi iz nadležnog proračuna za fin. rashoda za nabavu nefinac. imovine</t>
  </si>
  <si>
    <t>Prihodi iz nadležnog prorač. za fin. izdataka za fin. imovinu i otplatu zajmova</t>
  </si>
  <si>
    <t>Prihodi od HZZO-a na temelju ugovornih obveza</t>
  </si>
  <si>
    <t>Kazne i upravne mjere</t>
  </si>
  <si>
    <t>Raspored prihoda</t>
  </si>
  <si>
    <t>Prihodi od prodaje materijalne imovine - prirodnih bogatstava</t>
  </si>
  <si>
    <t>Prihodi od prodaje nematerijalne imovine</t>
  </si>
  <si>
    <t>Prihodi od prodaje građevinskih objekata</t>
  </si>
  <si>
    <t>Prihodi od prodaje postrojenja i opreme</t>
  </si>
  <si>
    <t>Prihodi od prodaje prijevoznih sredstava</t>
  </si>
  <si>
    <t>Prihodi od prodaje knjiga, umjetničkih djela i ostalih izložbenih vrijednosti</t>
  </si>
  <si>
    <t>Prihodi od prodaje višegodišnjih nasada i osnovnog stada</t>
  </si>
  <si>
    <t>Prihodi od prodaje nematerijalne proizvedene imovine</t>
  </si>
  <si>
    <t>Prihodi od prodaje plemenitih metala i ostalih pohranjenih vrijednosti</t>
  </si>
  <si>
    <t>Prihodi od prodaje zaliha</t>
  </si>
  <si>
    <t>Vlastiti izvori iz proračuna</t>
  </si>
  <si>
    <t>Ostali vlastiti izvori</t>
  </si>
  <si>
    <t>Ispravak vlastitih izvora iz proračuna za obveze</t>
  </si>
  <si>
    <t>Ispravak ostalih vlastitih izvora za obveze</t>
  </si>
  <si>
    <t>Promjene u vrijednosti i obujmu imovine</t>
  </si>
  <si>
    <t>Promjene u vrijednosti i obujmu obveza</t>
  </si>
  <si>
    <t>Obračun  prihoda i rashoda poslovanja</t>
  </si>
  <si>
    <t>Obračun prihoda i rashoda od nefinancijske imovine</t>
  </si>
  <si>
    <t>Obračun primitaka i izdataka od financijske imovine</t>
  </si>
  <si>
    <t>Višak prihoda</t>
  </si>
  <si>
    <t>Manjak prihoda</t>
  </si>
  <si>
    <t>Obračunati doprinosi za obvezno zdravstveno osiguranje</t>
  </si>
  <si>
    <t>Obračunati doprinosi za mirovinsko osiguranje</t>
  </si>
  <si>
    <t>Obračunati doprinosi za zapošljavanje</t>
  </si>
  <si>
    <t>Prihodi od prodaje proizvoda i roba i pruženih usluga</t>
  </si>
  <si>
    <t>Obračunati prihodi od HZZO-a na temelju ugovornih obveza</t>
  </si>
  <si>
    <t>Rezerviranja za otplatu zajmova/kredita koji dospijevaju u tekućoj godinu</t>
  </si>
  <si>
    <t>Ostala rezerviranja (stalna pričuva i drugo)</t>
  </si>
  <si>
    <t>Tuđa imovina dobivena na korištenje</t>
  </si>
  <si>
    <t>Dana jamstva</t>
  </si>
  <si>
    <t>Dana kreditna pisma</t>
  </si>
  <si>
    <t>Instrumenti osiguranja plaćanja</t>
  </si>
  <si>
    <t>Ostali izvanbilančni zapisi</t>
  </si>
  <si>
    <t>SREDSTVA MK-a ZA PROGRAMSKU DJELTNOST</t>
  </si>
  <si>
    <t>VIŠAK IZ  PRETHODNE GODINE RASPOREĐEN PREMA KONTIMA</t>
  </si>
  <si>
    <t>VLASTITA SREDSTVA</t>
  </si>
  <si>
    <t>UKUPNO</t>
  </si>
  <si>
    <t>IZVOR 31</t>
  </si>
  <si>
    <t>IZVOR 43</t>
  </si>
  <si>
    <t>IZVOR 52</t>
  </si>
  <si>
    <t>IZVOR 61</t>
  </si>
  <si>
    <t>UKUPNO PRIHODI</t>
  </si>
  <si>
    <t>UKUPNO RASHODI</t>
  </si>
  <si>
    <t>BROJ KONTA
(4 razina)</t>
  </si>
  <si>
    <t>Ukupni iznos iz tablice 2.</t>
  </si>
  <si>
    <t>Potpis ravnatelja ustanove</t>
  </si>
  <si>
    <t>PODACI O RAVNATELJU USTANOVE</t>
  </si>
  <si>
    <t>Ukupni iznosi iz tablice 2.</t>
  </si>
  <si>
    <t>NAZIV KONTA
(automatski se upisuje unosom kontnog broja)</t>
  </si>
  <si>
    <t>Prvo privremeno izvješće (označiti s X)</t>
  </si>
  <si>
    <t>Drugo privremeno izvješće (označiti s X)</t>
  </si>
  <si>
    <t>Konačno izvješće (označiti s X)</t>
  </si>
  <si>
    <t>DETALJNI OPIS IZVRŠENOG PROGRAMA
(ujedno navesti aktinosti koje su provodene programom te ukoliko ih je bilo navesti razloge odstupanja od planiranog)</t>
  </si>
  <si>
    <t>UGOVORENI IZNOS (SREDSTVA MINISTARSTVA)</t>
  </si>
  <si>
    <t xml:space="preserve">OSTALI IZVORI FINANCIRANJA  specificirati izvor (izvor 43, 52) </t>
  </si>
  <si>
    <t xml:space="preserve">UTROŠENA VLASTITA SREDSTVA PO PROGRAMU (izvor 31) </t>
  </si>
  <si>
    <t>PROGRAMSKA DJELATNOST</t>
  </si>
  <si>
    <t xml:space="preserve">UTROŠENI IZNOS SREDSTAVA MINISTARSTVA  - prikazati utrošeni iznos sredstava Ministarstva (izvor 11) </t>
  </si>
  <si>
    <t>SPECIFIKACIJA TROŠKOVA SREDSTAVA MINISTARSTVA KULTURE I MEDIJA kn)</t>
  </si>
  <si>
    <t>Tablica: IZVRŠENJE PLANA PROGRAMSKIH AKTIVNOSTI USTANOVA U NADLEŽNOSTI MINISTARSTVA KULTURE I MEDIJA ZA 2021. GODINU</t>
  </si>
  <si>
    <t>UKUPNI TROŠKOVI (PRIKAZ UTROŠENIH SREDSTAVA MINISTARSTVA I SREDSTAVA IZ OSTALIH IZVORA)  (zbroj stupaca D E F )</t>
  </si>
  <si>
    <t>ZA 2021. GODINU</t>
  </si>
  <si>
    <t>1. Virtualna izložba iz fudusa Izložba „Iza slike“</t>
  </si>
  <si>
    <t>1.240,00 kn - konto 3237, lektura i prijevod tekstova na engleski jezik,   162,64 kn - konto 3237, dizajn</t>
  </si>
  <si>
    <t>2. Izložba iz fundusa Virtualna izložba „Turkmenski sagovi iz Zbirke tekstila i sagova Muzeja Mimara“</t>
  </si>
  <si>
    <t>1.000,00 kn -konto 3237, lektura i prijevod na engleski jezik</t>
  </si>
  <si>
    <t>2.000,00 kn - konto 3239 - fotografije</t>
  </si>
  <si>
    <t>4.  Gostujuća izložba - Izložbeni projekt
Projekt Tradicija i suvremenost – natječaj i izložba za učenike osnovnih škola i Centara za odgoj i obrazovanje Republike Hrvatske</t>
  </si>
  <si>
    <t>3.500,00 kn - konto 3233, promidžba i informiranje</t>
  </si>
  <si>
    <t>5.  Nakladništvo - Katalog „Primijenjena umjetnost Iberskoga poluotoka u Muzeju Mimara“ – realizacija</t>
  </si>
  <si>
    <t>20.481,73 kn-konto 3237 - intelektualne i osobne usluge, prijevod, lektura i dizajn                                                                                  15.375,00 kn - konto 3239 - ostale usluge, tisak kataloga</t>
  </si>
  <si>
    <t xml:space="preserve">2.880,00 kn  konto 3239 - ostale usluge, fotografije,                        3.120,00 kn - konto 3237 - intelektualne i osobne usluge, prijevod kataloških jedinica na engleski jezik  3.500,00 kn - kontor 3237 -prijevod dijela tekstova </t>
  </si>
  <si>
    <t>7. Monografija
Muzej Mimara - Fotografske izložbe od 2013. do 2020. godine</t>
  </si>
  <si>
    <t>2.000,00 kn- konto 3237 - intelektualne i osobne usluge - dizajn monografije</t>
  </si>
  <si>
    <t>8. Virtualna izložba – Izložba restauriranih predmeta iz zbirke namještaja Muzeja Mimara- Odjel dokumentacije</t>
  </si>
  <si>
    <t>3.500,00 kn - dizajn -konto 3237 intelektualne i osobne usluge                                                                                         4.500,00 kn - konto 3233 usluge promidžbe i informiranja</t>
  </si>
  <si>
    <t>9. Edukativni progam Muzeja Mimara</t>
  </si>
  <si>
    <t>300,00 knjižice u povodu Dana Muzeja - promidžba i infomiranje - konto 3233</t>
  </si>
  <si>
    <t>10. Knjižnica</t>
  </si>
  <si>
    <t xml:space="preserve">14.000,00 kn-konto 3221 uredski materijal (časopisi)                    11.000,00 kn -konto 4241 knjige </t>
  </si>
  <si>
    <t>11. Restauriranje muzejske građe i preventivna zaštita</t>
  </si>
  <si>
    <t>materijal -konto 3222 -  8.791,65 kn</t>
  </si>
  <si>
    <t>12. Investicijsko opremanje i održavanje</t>
  </si>
  <si>
    <t>Sve predviđene aktivnosti, koje su izuzete iz Ugovora o dodjeli bespovratnih financijskih sredstava za operacije koje se financiraju iz Fonda solidarnosti EU (potpisan 31. 5. 2021.), su u potpunosti izvršene.</t>
  </si>
  <si>
    <t>X</t>
  </si>
  <si>
    <t>Dio Zbirke tekstila i sagova Muzeja Mimara čine sagovi i predmeti nastali tehnikom uzlanja čiji su autori pripadnici turkmenskog naroda, zbog čega se u literaturi i označavaju kao turkmenski sagovi. Ovi sagovi nastali su na području središnje Azije na kojem se ovaj, nekad nomadski narod, tijekom povijesti nastanio. Ovom izložbom  željeli smo publici predstaviti ovu cjelinu unutar bogatih zbirki Muzeja Mimara. Autor: K. Juraga, kustos. Program je u cijelosti izvršen. Programom su obavljene aktivnosti: pregled i izbor građe za izložbu; priprema uvodnog teksta izložbe, priprema kataloških jedinica predmeta, lektura i korektura tekstova, prijevod tekstova na engleski jezik.  Izložba je vidljiva na mrežnim stranicama Muzeja Mimara (www.mimara.hr)</t>
  </si>
  <si>
    <t xml:space="preserve">Akademska slikarica Alma Orlić , djelujući kao samostalna slikarica i vrsna restauratorica umjetnina. Izložbom u Muzeju Mimara predstavila bi ciklus slika posvećen Zagrebu, na kojoj bi okupila oko 70 slika s prepoznatljivim motivima zagrebačkih vizura te pejzažnih motiva Maksimira i Šestina. Na dijelu izložbe predstavila bi i portrete Zagrepčana, svojih prijatelja i suradnika koji su nastali u proteklih 20-ak godina. Program - pripremni radovi- je u cijelosti izvršen. Aktivnosti programa: razrada koncepta i etapa pripreme izložbe, fotografiranje i priprema kataloga. </t>
  </si>
  <si>
    <r>
      <t xml:space="preserve">3. Gostujuća izložba Izložba Alma Orlić – zagrebački motivi - </t>
    </r>
    <r>
      <rPr>
        <u/>
        <sz val="9"/>
        <color indexed="8"/>
        <rFont val="Calibri"/>
        <family val="2"/>
        <charset val="238"/>
      </rPr>
      <t>pripremni radovi</t>
    </r>
  </si>
  <si>
    <r>
      <t>6. Nakladništvo- Katalog „Pomorski trgovački putovi u Aziji XVI. – XVIII. st. – izvozni dalekoistočni porculan i keramika u Muzeju Mimara“ -</t>
    </r>
    <r>
      <rPr>
        <u/>
        <sz val="9"/>
        <color indexed="8"/>
        <rFont val="Calibri"/>
        <family val="2"/>
        <charset val="238"/>
      </rPr>
      <t>pripremni radovi</t>
    </r>
  </si>
  <si>
    <t>Ovaj projekt uspješno je godinama vodio UHULI na čelu sa predsjednikom prof. Emeritusom Emilom RobertomTanayem. Virtualna izložba omogućava da na jednome mjestu sagledamo temelje i rezultate rada onih koji uče, koji žele znati i koji teže nesputano razvijati osobni izričaj. Ova virtualna prezentacija omogućava nam  jedinstven pregled ostvarenja tijekom protekla dva desetljeća.  Program je  izvršen. Aktivnosti provedene u ovom projetku su: kataloška obrada digitalne arhive materijal, skeniranje/digitalna i kataloška obrada fizičke arhive materijala, digitalna obrada vizuala-retuš/čišćenje, uređivanje i optimizacija fotografija za ukupno 523 rada,organizacija kataloških podataka-izrada fileova s detaljnjim indeksiranim podacima za svaku obrađenu izložbeno jedinicu, postav virtualne izložbe - organizacija i postav materijala u virtualan izložbeni prostor, izrada grafičkog identiteta i odabir radova za PR objave, kreiranje offline arhivskog paketa.
Virtualni projekt se može vidjeti na mrežnim stranicama Muzeja Mimara (www.mimara.hr).</t>
  </si>
  <si>
    <t>Izložbom održanom u Muzeju Mimara od 18.5. do 14.7. 2019. predstavili smo izbor predmeta iz fundusa Muzeja Mimara nastalih na Iberskome poluotoku kojima smo publici htjeli prikazati raznolikost i kvalitetu umjetničke proizvodnje, ali i dati doprinos jačanju kulturnih veza Hrvatske, Portugala i Španjolske. 
Prateći katalog upotpunio je spoznaje o bogatoj i raznovrsnoj umjetničkoj proizvodnji na području Iberskoga poluotoka, te detaljnije obradio i predstavio mnoštvo predmeta iz zbirke Muzeja Mimara nastalih na poluotoku, s naglaskom na predmete iz Zbirke tekstila i sagova,  Zbirke bjelokosti, Zbirke stakla, Zbirke namještaja i Zbirke primijenjenih umjetnosti (autor i urednik Krešimir Juraga, kustos).Program je u cijelosti izvršen. Programom su provedene sljedeće aktivnosti: lektura tekstova kataloga i kataloških jedinica, prijevod tekstova kataloga i kataloških jedinica na engleski jezik; grafičko oblikovanje i priprema za tisak kataloga; tisak kataloga.</t>
  </si>
  <si>
    <t>Na 32 stranice teksta katalog predstavlja 22 keramička i porculanska predmeta iz zbirke kineske i drugih azijskih umjetnosti Muzeja Mimara izrađena u Kini, Japanu i Vijetnamu za izvoz u Europu i druge azijske zemlje u razdoblju od XVI. do XVIII. st., kada su trgovinu pomorskim putovima preuzele novopridošle europske sile, najprije Portugalci i Španjolci, a potom znamenita nizozemska kompanija VOC. Prateći povijesna zbivanja i promjene u načinu proizvodnje i tehnikama oslika, svaki od obrađenih predmeta smiješta se stilski i kronološki u pojedino razdoblje proizvodnje kineskog porculana i njegovih imitacija u vijetnamskoj keramici. (autorica: Milica Japundžić, muzejska savjetnica). Program-pripremni radovi su u cijelosti izvršeni. Aktivnosti provedene programom su  izbor građe; znanstvena analiza djela; fotografiranje djela; priprema teksta za katalog; prijevod kataloških jedinica na engleski jezik, te lektura, korektura i prijevod.</t>
  </si>
  <si>
    <t>Fotografija se danas pokazala kao najpropulzivnija grana umjetnosti koju prihvaćaju te izlažu i najstarije i najveće svjetske izložbene institucije. S istim stavom i Muzej Mimara skoro cijelo desetljeće prati medij FOTOGRAFIJE te je u svojim značajnim izložbenim aktivnostima organizirao i priredio 40-ak izložbi fotografija u razdoblju od 2013. do 2020. godine u svom izlagačkom prostoru. To su bile samostalne izložbe značajnih hrvatskih i inozemnih fotografa te skupne izložbe hrvatskih institucija. Knjiga daje pregled i uvid u uistinu impozantnu prezentaciju njihovih ostvarenja u Muzeju Mimara. Izložbe (odabir): Zoran Filipović, Damir Hoyka, Luka Mjeda, Andrea Alessi, Ivo Pervan, Ivan Posavec,  Goran Vranić, Janez Vlachy, José Manuel Navia, Ministarstvo kulture RH,  ULUPUH Sekcija za fotografiju, Fotoklub Zagreb i mnogi drugi. (Urednik monografije: Luka Mjeda, suradnica: Martina Matković, dokumentaristica). Program-dizajn kataloga je izvršen. Aktivnosti provedene ovim programom su pregled i izbor građe; priprema teksta za katalog; grafičko oblikovanje. Sredstva Ministarstva kulture i medija utrošena su na dizajn monografije.</t>
  </si>
  <si>
    <t>S obzirom da sve više nailazimo na virtualiziranu kulturnu baštinu gdje možemo jednom ključnom riječi doći do traženog pojma, autora, zbirke, predmeta i slično mnoge izložbe danas više nije moguće posjetiti u stvarnom svijetu. Sve je veća potreba za digitaliziranom građom koja je izravno povezana i dostupna svima na Internetu. Virtualna izložba pridonijela je u pojednostavljenju procesa upravljanja informacijama, kao i  zaštićivanje izvornika građe izložbe koja više ne postoji u fizičkom obliku i kontekstu kao takva. (autorica: Martina Matković, dokumentaristica). Program je izvršen. Aktivnosti provedene ovim programom su: dizajn - idejno rješenje aplikacije, informatičke usluge programiranja  i implementacija funkcionalnosti - implementacija dvojezičnosti. "Izložba restauriranih predmeta iz zbirke namještaja Muzeja Mimara" je trajno postavljena na web stranicama Muzeja Mimara. (www.mimara.hr).</t>
  </si>
  <si>
    <t>Knjižnica je nastavila sa redovitim bibliotečnim poslovima (inventarizacija, katalogizacija u programu za bibliografsku obradu K++, tehničko opremanje, signiranje bar kod signaturama). Izvršena je nabava novih  naslova prema specifičnim zahtjevima i potrebama kustosa pojedinih zbirki – kupnjom ili razmjenom, pretplata na strane stručne časopise (13 naslova), međunarodna međuknjižnična posudba (preko Referalnog centra NSK). U godini bitno otežanih okolnosti i nemogućnosti putovanja (COVID) svi navedeni segmenti su gotovo jedina mogućnost za znanstvenu obradu zbirke kroz analizu recentnih podataka.Program je izvršen. Aktivnosti provedene ovim programom su stručna potpora kustosima muzeja u obavljanu poslova na obradi zbirke i pojedinih izložbi nabavom odgovarajuće literature - kupnjom, razmjenom i međuknjižničnom posudbom, konzultiranje u pronalaženju tražene literature iz postojećeg fonda knjižnice te pružanje usluga vanjskim korisnicima davanjem na korištenje knjižne građe prema zahtijevima u prostoru knjižnice. Program je izvršen.</t>
  </si>
  <si>
    <t>Cilj navedenog programa zaštita je, čišćenje, restauriranje i permanentno precizno praćenje i omogućavanje adekvatnih uvjeta u kojima se umjetnine nalaze.  Provođenje temeljnih restauratorskih postupaka i procesa su  preduvjet za donošenje
ispravnih odluka u odabiru metoda koje će biti primijenjene pri i zvođenju restauratorsko-konzervatorskih postupaka. 
Suradnja sa znanstvenicima i stručnjacima iz drugih institucija je nužna zbog pojedinih snimanja i izvođenja određenih kemijsko-fizikalnih instrumentalnih analiza. (voditelji projekta: Vesna Planinc, resturatorica i Goran Petrinić, viši restaurator-tehničar). Program je  izvršen.</t>
  </si>
  <si>
    <t>Lada Ratković Bukovčan</t>
  </si>
  <si>
    <t>lada.ratkovic@mimara.hr</t>
  </si>
  <si>
    <t>Programska aktivnost Muzeja Mimara u 2021. g.</t>
  </si>
  <si>
    <t>Na poleđinama slika se često nalaze natpisi, naljepnice, žigovi, pečati i druge oznake koje pokazuju bogatu povijest djela. Sve te raznolike oznake vrijedan su izvor informacija (a ponekad i jedini) koje pomažu kustosima u otkrivanju provenijencije i bogate povijesti svakog pojedinog djela. Izložbom smo željeli širu publiku upoznati sa metodama i načinima istraživanja povjesničara umjetnosti te s obično nevidljivim stranama muzejskih predmeta. Program je u cijelosti izvršen. Programom su obavljene aktivnosti: pregled i izbor građe za izložbu, fotografiranje građe za potrebe eksplikativnih panoa izložbe i popratnih materijala; priprema tekstova za katalog izložbe i sekundarne materijale (panoe), lektura i korektura tekstova, prijevod tekstova na engleski jezik; dizajn i priprema za tisak i tisak. Izložba je vidljiva na mrežnim stranicama Muzeja Mimara (www.mimara.hr), Autori: Krešimir Juraga, kustos</t>
  </si>
  <si>
    <t>Program je djelomično izvršen. Edukativne aktivnosti koje su se provodile tijekom godina u Muzeju Mimara, nažalost,  završene su danom prvih potresa u Zagrebu, od kada je Muzej Mimara zbog oštećenja nastalih u potresima, zatvoren za javnost. Sudjeluje u realizaciji projekta "Tradicija i suvremenost".</t>
  </si>
  <si>
    <t xml:space="preserve">110.325,00 kn - konto 4221-računalna oprema;                         684.624,00 kn -konto 3237 - konzultantske usluge, tehnička pomoć za provedbu nabave, savjetovanje u svezi obnove, administrativne usluge upravljanja projektom SEFU, snimanje postojećeg stanja 3D/2D, energetski certifikat, pakiranje umjetnina;                                                                           79.966,25 - konto 4223, oprema za održavanje i zaštitu - kamere;                                                                               32.436,53 kn - konto 4227- uređaji, oprema i strojevi za ostale namjene; 662,20 kn -konto 3225,                           98.500, 00 kn - fumigacija-konto 3234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</si>
</sst>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kn&quot;;[Red]\-#,##0.00\ &quot;kn&quot;"/>
    <numFmt numFmtId="164" formatCode="#&quot;.&quot;"/>
    <numFmt numFmtId="165" formatCode="00000000"/>
    <numFmt numFmtId="166" formatCode="00000000000"/>
  </numFmts>
  <fonts count="39" x14ac:knownFonts="1">
    <font>
      <sz val="11"/>
      <color indexed="8"/>
      <name val="Calibri"/>
      <family val="2"/>
      <charset val="238"/>
    </font>
    <font>
      <b/>
      <sz val="10"/>
      <color indexed="8"/>
      <name val="Arial"/>
      <family val="2"/>
      <charset val="238"/>
    </font>
    <font>
      <b/>
      <sz val="12"/>
      <color indexed="8"/>
      <name val="Arial"/>
      <family val="2"/>
      <charset val="238"/>
    </font>
    <font>
      <sz val="10"/>
      <color indexed="8"/>
      <name val="Arial"/>
      <family val="2"/>
      <charset val="238"/>
    </font>
    <font>
      <sz val="10"/>
      <name val="Tahoma"/>
      <family val="2"/>
      <charset val="238"/>
    </font>
    <font>
      <b/>
      <sz val="9"/>
      <name val="Arial"/>
      <family val="2"/>
      <charset val="238"/>
    </font>
    <font>
      <sz val="9"/>
      <name val="Arial"/>
      <family val="2"/>
      <charset val="238"/>
    </font>
    <font>
      <sz val="14"/>
      <color indexed="8"/>
      <name val="Arial"/>
      <family val="2"/>
      <charset val="238"/>
    </font>
    <font>
      <sz val="10"/>
      <color indexed="8"/>
      <name val="Calibri"/>
      <family val="2"/>
      <charset val="238"/>
    </font>
    <font>
      <sz val="11"/>
      <color indexed="8"/>
      <name val="Calibri"/>
      <family val="2"/>
      <charset val="238"/>
    </font>
    <font>
      <sz val="9"/>
      <color indexed="8"/>
      <name val="Calibri"/>
      <family val="2"/>
      <charset val="238"/>
    </font>
    <font>
      <sz val="12"/>
      <color indexed="8"/>
      <name val="Arial"/>
      <family val="2"/>
      <charset val="238"/>
    </font>
    <font>
      <b/>
      <sz val="12"/>
      <color indexed="8"/>
      <name val="Calibri"/>
      <family val="2"/>
      <charset val="238"/>
    </font>
    <font>
      <sz val="12"/>
      <color indexed="8"/>
      <name val="Calibri"/>
      <family val="2"/>
      <charset val="238"/>
    </font>
    <font>
      <sz val="11"/>
      <color indexed="8"/>
      <name val="Arial"/>
      <family val="2"/>
      <charset val="238"/>
    </font>
    <font>
      <b/>
      <sz val="14"/>
      <color indexed="8"/>
      <name val="Calibri"/>
      <family val="2"/>
      <charset val="238"/>
    </font>
    <font>
      <u/>
      <sz val="11"/>
      <color theme="10"/>
      <name val="Calibri"/>
      <family val="2"/>
      <charset val="238"/>
    </font>
    <font>
      <sz val="10"/>
      <name val="Arial"/>
      <family val="2"/>
      <charset val="238"/>
    </font>
    <font>
      <b/>
      <sz val="8"/>
      <color theme="1"/>
      <name val="Arial Narrow"/>
      <family val="2"/>
      <charset val="238"/>
    </font>
    <font>
      <sz val="8"/>
      <color theme="1"/>
      <name val="Arial Narrow"/>
      <family val="2"/>
      <charset val="238"/>
    </font>
    <font>
      <b/>
      <sz val="11"/>
      <name val="Arial Narrow"/>
      <family val="2"/>
      <charset val="238"/>
    </font>
    <font>
      <b/>
      <sz val="11"/>
      <color theme="1"/>
      <name val="Arial Narrow"/>
      <family val="2"/>
      <charset val="238"/>
    </font>
    <font>
      <b/>
      <sz val="10"/>
      <name val="Arial Narrow"/>
      <family val="2"/>
      <charset val="238"/>
    </font>
    <font>
      <b/>
      <sz val="8"/>
      <name val="Arial Narrow"/>
      <family val="2"/>
      <charset val="238"/>
    </font>
    <font>
      <b/>
      <sz val="18"/>
      <color indexed="8"/>
      <name val="Arial"/>
      <family val="2"/>
      <charset val="238"/>
    </font>
    <font>
      <b/>
      <sz val="10"/>
      <color rgb="FFFF0000"/>
      <name val="Arial Narrow"/>
      <family val="2"/>
      <charset val="238"/>
    </font>
    <font>
      <b/>
      <sz val="9"/>
      <color indexed="8"/>
      <name val="Calibri"/>
      <family val="2"/>
      <charset val="238"/>
    </font>
    <font>
      <b/>
      <sz val="11"/>
      <color rgb="FFFF0000"/>
      <name val="Arial Narrow"/>
      <family val="2"/>
      <charset val="238"/>
    </font>
    <font>
      <b/>
      <sz val="11"/>
      <color rgb="FF0070C0"/>
      <name val="Arial Narrow"/>
      <family val="2"/>
      <charset val="238"/>
    </font>
    <font>
      <b/>
      <sz val="10"/>
      <color rgb="FF0070C0"/>
      <name val="Arial Narrow"/>
      <family val="2"/>
      <charset val="238"/>
    </font>
    <font>
      <b/>
      <sz val="11"/>
      <color theme="9"/>
      <name val="Arial Narrow"/>
      <family val="2"/>
      <charset val="238"/>
    </font>
    <font>
      <b/>
      <sz val="11"/>
      <color indexed="8"/>
      <name val="Calibri"/>
      <family val="2"/>
      <charset val="238"/>
    </font>
    <font>
      <b/>
      <sz val="12"/>
      <name val="Arial"/>
      <family val="2"/>
      <charset val="238"/>
    </font>
    <font>
      <b/>
      <sz val="9"/>
      <name val="Calibri"/>
      <family val="2"/>
      <charset val="238"/>
    </font>
    <font>
      <sz val="11"/>
      <name val="Calibri"/>
      <family val="2"/>
      <charset val="238"/>
    </font>
    <font>
      <b/>
      <sz val="11"/>
      <color indexed="8"/>
      <name val="Arial"/>
      <family val="2"/>
      <charset val="238"/>
    </font>
    <font>
      <b/>
      <sz val="10"/>
      <name val="Arial"/>
      <family val="2"/>
      <charset val="238"/>
    </font>
    <font>
      <sz val="9"/>
      <color theme="1"/>
      <name val="Calibri"/>
      <family val="2"/>
      <charset val="238"/>
      <scheme val="minor"/>
    </font>
    <font>
      <u/>
      <sz val="9"/>
      <color indexed="8"/>
      <name val="Calibri"/>
      <family val="2"/>
      <charset val="238"/>
    </font>
  </fonts>
  <fills count="11">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29">
    <border>
      <left/>
      <right/>
      <top/>
      <bottom/>
      <diagonal/>
    </border>
    <border>
      <left style="double">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
      <left style="thin">
        <color indexed="8"/>
      </left>
      <right style="double">
        <color indexed="8"/>
      </right>
      <top style="double">
        <color indexed="8"/>
      </top>
      <bottom style="hair">
        <color indexed="8"/>
      </bottom>
      <diagonal/>
    </border>
    <border>
      <left style="double">
        <color indexed="8"/>
      </left>
      <right style="thin">
        <color indexed="8"/>
      </right>
      <top/>
      <bottom style="hair">
        <color indexed="8"/>
      </bottom>
      <diagonal/>
    </border>
    <border>
      <left style="thin">
        <color indexed="8"/>
      </left>
      <right style="double">
        <color indexed="8"/>
      </right>
      <top style="hair">
        <color indexed="8"/>
      </top>
      <bottom style="hair">
        <color indexed="8"/>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6">
    <xf numFmtId="0" fontId="0" fillId="0" borderId="0"/>
    <xf numFmtId="0" fontId="16" fillId="0" borderId="0" applyNumberFormat="0" applyFill="0" applyBorder="0" applyAlignment="0" applyProtection="0"/>
    <xf numFmtId="0" fontId="16" fillId="0" borderId="0" applyNumberFormat="0" applyFill="0" applyBorder="0" applyAlignment="0" applyProtection="0">
      <alignment vertical="top"/>
      <protection locked="0"/>
    </xf>
    <xf numFmtId="0" fontId="9" fillId="0" borderId="0"/>
    <xf numFmtId="0" fontId="4" fillId="0" borderId="0"/>
    <xf numFmtId="0" fontId="4" fillId="0" borderId="0"/>
  </cellStyleXfs>
  <cellXfs count="124">
    <xf numFmtId="0" fontId="0" fillId="0" borderId="0" xfId="0"/>
    <xf numFmtId="0" fontId="3" fillId="0" borderId="0" xfId="0" applyFont="1" applyFill="1" applyBorder="1" applyAlignment="1">
      <alignment vertical="center" wrapText="1"/>
    </xf>
    <xf numFmtId="0" fontId="5" fillId="0" borderId="1"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6" fillId="0" borderId="3" xfId="5" applyFont="1" applyFill="1" applyBorder="1" applyAlignment="1">
      <alignment horizontal="left" vertical="center" wrapText="1" indent="1"/>
    </xf>
    <xf numFmtId="0" fontId="5" fillId="0" borderId="4" xfId="4" applyFont="1" applyFill="1" applyBorder="1" applyAlignment="1">
      <alignment horizontal="center" vertical="center" wrapText="1"/>
    </xf>
    <xf numFmtId="0" fontId="1" fillId="0" borderId="0" xfId="0" applyFont="1" applyAlignment="1" applyProtection="1">
      <alignment vertical="center"/>
    </xf>
    <xf numFmtId="0" fontId="0" fillId="0" borderId="0" xfId="0" applyProtection="1"/>
    <xf numFmtId="0" fontId="3" fillId="0" borderId="0" xfId="0" applyFont="1" applyAlignment="1" applyProtection="1">
      <alignment vertical="center"/>
    </xf>
    <xf numFmtId="0" fontId="7" fillId="0" borderId="0" xfId="0" applyFont="1" applyAlignment="1" applyProtection="1">
      <alignment horizontal="center" vertical="center"/>
    </xf>
    <xf numFmtId="0" fontId="1" fillId="0" borderId="0" xfId="0" applyFont="1" applyAlignment="1" applyProtection="1">
      <alignment horizontal="left" vertical="center" indent="1"/>
    </xf>
    <xf numFmtId="0" fontId="5" fillId="0" borderId="5" xfId="4" applyFont="1" applyFill="1" applyBorder="1" applyAlignment="1">
      <alignment horizontal="center" vertical="center" wrapText="1"/>
    </xf>
    <xf numFmtId="164" fontId="6" fillId="0" borderId="6" xfId="3" applyNumberFormat="1" applyFont="1" applyFill="1" applyBorder="1" applyAlignment="1">
      <alignment horizontal="center" vertical="center" wrapText="1"/>
    </xf>
    <xf numFmtId="1" fontId="6" fillId="0" borderId="3" xfId="3" applyNumberFormat="1" applyFont="1" applyFill="1" applyBorder="1" applyAlignment="1">
      <alignment horizontal="right" vertical="center" wrapText="1"/>
    </xf>
    <xf numFmtId="0" fontId="6" fillId="0" borderId="3" xfId="3" applyFont="1" applyFill="1" applyBorder="1" applyAlignment="1">
      <alignment horizontal="left" vertical="center" wrapText="1" indent="1"/>
    </xf>
    <xf numFmtId="165" fontId="6" fillId="0" borderId="3" xfId="3" applyNumberFormat="1" applyFont="1" applyFill="1" applyBorder="1" applyAlignment="1">
      <alignment horizontal="center" vertical="center" wrapText="1"/>
    </xf>
    <xf numFmtId="0" fontId="6" fillId="0" borderId="7" xfId="3" applyNumberFormat="1" applyFont="1" applyFill="1" applyBorder="1" applyAlignment="1">
      <alignment horizontal="center" vertical="center"/>
    </xf>
    <xf numFmtId="165" fontId="6" fillId="0" borderId="3" xfId="3" quotePrefix="1" applyNumberFormat="1" applyFont="1" applyFill="1" applyBorder="1" applyAlignment="1">
      <alignment horizontal="center" vertical="center" wrapText="1"/>
    </xf>
    <xf numFmtId="0" fontId="6" fillId="0" borderId="4" xfId="3" applyFont="1" applyFill="1" applyBorder="1" applyAlignment="1">
      <alignment horizontal="left" vertical="center" wrapText="1" indent="1"/>
    </xf>
    <xf numFmtId="165" fontId="6" fillId="0" borderId="3" xfId="3" applyNumberFormat="1" applyFont="1" applyFill="1" applyBorder="1" applyAlignment="1">
      <alignment horizontal="left" vertical="center" wrapText="1" indent="1"/>
    </xf>
    <xf numFmtId="165" fontId="6" fillId="0" borderId="3" xfId="3" applyNumberFormat="1" applyFont="1" applyFill="1" applyBorder="1" applyAlignment="1">
      <alignment horizontal="center" vertical="center"/>
    </xf>
    <xf numFmtId="1" fontId="6" fillId="0" borderId="3" xfId="3" applyNumberFormat="1" applyFont="1" applyFill="1" applyBorder="1" applyAlignment="1">
      <alignment horizontal="right" vertical="center"/>
    </xf>
    <xf numFmtId="0" fontId="16" fillId="0" borderId="0" xfId="1" applyProtection="1"/>
    <xf numFmtId="0" fontId="8" fillId="0" borderId="0" xfId="0" applyFont="1" applyBorder="1" applyProtection="1"/>
    <xf numFmtId="0" fontId="10" fillId="0" borderId="0" xfId="0" applyFont="1" applyBorder="1" applyAlignment="1" applyProtection="1">
      <alignment horizontal="left" vertical="top" wrapText="1"/>
      <protection locked="0"/>
    </xf>
    <xf numFmtId="4" fontId="10" fillId="0" borderId="0" xfId="0" applyNumberFormat="1" applyFont="1" applyBorder="1" applyAlignment="1" applyProtection="1">
      <alignment horizontal="right" vertical="top" wrapText="1"/>
      <protection locked="0"/>
    </xf>
    <xf numFmtId="0" fontId="10" fillId="0" borderId="0" xfId="0" applyFont="1" applyBorder="1" applyAlignment="1" applyProtection="1">
      <alignment horizontal="center" vertical="center" wrapText="1"/>
      <protection locked="0"/>
    </xf>
    <xf numFmtId="0" fontId="6" fillId="0" borderId="0" xfId="3" applyFont="1" applyFill="1" applyBorder="1" applyAlignment="1">
      <alignment horizontal="left" vertical="center" wrapText="1" indent="1"/>
    </xf>
    <xf numFmtId="0" fontId="13" fillId="0" borderId="0" xfId="0" applyFont="1" applyProtection="1"/>
    <xf numFmtId="0" fontId="11" fillId="0" borderId="0" xfId="0" applyFont="1" applyAlignment="1" applyProtection="1">
      <alignment horizontal="right" vertical="center"/>
    </xf>
    <xf numFmtId="0" fontId="12" fillId="2" borderId="12" xfId="0" applyFont="1" applyFill="1" applyBorder="1" applyAlignment="1" applyProtection="1">
      <alignment horizontal="left"/>
    </xf>
    <xf numFmtId="0" fontId="13" fillId="2" borderId="12" xfId="0" applyFont="1" applyFill="1" applyBorder="1" applyProtection="1"/>
    <xf numFmtId="0" fontId="13" fillId="2" borderId="13" xfId="0" applyFont="1" applyFill="1" applyBorder="1" applyProtection="1"/>
    <xf numFmtId="0" fontId="13" fillId="0" borderId="0" xfId="0" applyFont="1" applyBorder="1" applyProtection="1"/>
    <xf numFmtId="0" fontId="2" fillId="0" borderId="0" xfId="0" applyFont="1" applyAlignment="1" applyProtection="1">
      <alignment vertical="center"/>
    </xf>
    <xf numFmtId="0" fontId="13" fillId="0" borderId="12" xfId="0" applyFont="1" applyBorder="1" applyProtection="1"/>
    <xf numFmtId="0" fontId="13" fillId="0" borderId="13" xfId="0" applyFont="1" applyBorder="1" applyProtection="1">
      <protection locked="0"/>
    </xf>
    <xf numFmtId="0" fontId="13" fillId="0" borderId="13" xfId="0" applyFont="1" applyBorder="1" applyProtection="1"/>
    <xf numFmtId="49" fontId="13" fillId="0" borderId="0" xfId="0" applyNumberFormat="1" applyFont="1" applyAlignment="1" applyProtection="1"/>
    <xf numFmtId="0" fontId="13" fillId="0" borderId="0" xfId="0" applyFont="1" applyAlignment="1" applyProtection="1"/>
    <xf numFmtId="49" fontId="13" fillId="0" borderId="12" xfId="0" applyNumberFormat="1" applyFont="1" applyBorder="1" applyProtection="1">
      <protection locked="0"/>
    </xf>
    <xf numFmtId="0" fontId="14" fillId="0" borderId="0" xfId="0" applyFont="1" applyAlignment="1" applyProtection="1">
      <alignment horizontal="right" vertical="center"/>
    </xf>
    <xf numFmtId="0" fontId="17" fillId="0" borderId="0" xfId="0" applyFont="1"/>
    <xf numFmtId="3" fontId="18" fillId="4" borderId="20" xfId="0" applyNumberFormat="1" applyFont="1" applyFill="1" applyBorder="1" applyAlignment="1">
      <alignment horizontal="center" vertical="center" wrapText="1"/>
    </xf>
    <xf numFmtId="3" fontId="19" fillId="4" borderId="20" xfId="0" applyNumberFormat="1" applyFont="1" applyFill="1" applyBorder="1" applyAlignment="1">
      <alignment horizontal="center" vertical="center" wrapText="1"/>
    </xf>
    <xf numFmtId="0" fontId="20" fillId="0" borderId="20" xfId="0" applyNumberFormat="1" applyFont="1" applyFill="1" applyBorder="1" applyAlignment="1">
      <alignment horizontal="center" vertical="center" wrapText="1"/>
    </xf>
    <xf numFmtId="4" fontId="21" fillId="5" borderId="20" xfId="0" applyNumberFormat="1" applyFont="1" applyFill="1" applyBorder="1" applyAlignment="1">
      <alignment horizontal="right" vertical="center" wrapText="1"/>
    </xf>
    <xf numFmtId="4" fontId="21" fillId="0" borderId="20" xfId="0" applyNumberFormat="1" applyFont="1" applyFill="1" applyBorder="1" applyAlignment="1">
      <alignment horizontal="right" vertical="center" wrapText="1"/>
    </xf>
    <xf numFmtId="4" fontId="0" fillId="0" borderId="0" xfId="0" applyNumberFormat="1"/>
    <xf numFmtId="0" fontId="17" fillId="0" borderId="0" xfId="0" applyNumberFormat="1" applyFont="1"/>
    <xf numFmtId="0" fontId="22" fillId="0" borderId="20" xfId="0" applyNumberFormat="1" applyFont="1" applyFill="1" applyBorder="1" applyAlignment="1">
      <alignment horizontal="left" vertical="center" wrapText="1"/>
    </xf>
    <xf numFmtId="4" fontId="21" fillId="5" borderId="15" xfId="0" applyNumberFormat="1" applyFont="1" applyFill="1" applyBorder="1" applyAlignment="1">
      <alignment horizontal="right" vertical="center" wrapText="1"/>
    </xf>
    <xf numFmtId="0" fontId="22" fillId="0" borderId="19" xfId="0" applyNumberFormat="1" applyFont="1" applyFill="1" applyBorder="1" applyAlignment="1">
      <alignment horizontal="left" vertical="center" wrapText="1"/>
    </xf>
    <xf numFmtId="0" fontId="20" fillId="5" borderId="21" xfId="0" applyNumberFormat="1" applyFont="1" applyFill="1" applyBorder="1" applyAlignment="1">
      <alignment horizontal="left" vertical="center" wrapText="1"/>
    </xf>
    <xf numFmtId="0" fontId="10" fillId="0" borderId="0" xfId="0" applyFont="1"/>
    <xf numFmtId="0" fontId="23" fillId="4" borderId="22" xfId="0" applyNumberFormat="1" applyFont="1" applyFill="1" applyBorder="1" applyAlignment="1">
      <alignment horizontal="right" vertical="center" wrapText="1"/>
    </xf>
    <xf numFmtId="0" fontId="25" fillId="5" borderId="21" xfId="0" applyNumberFormat="1" applyFont="1" applyFill="1" applyBorder="1" applyAlignment="1">
      <alignment horizontal="center" vertical="center" wrapText="1"/>
    </xf>
    <xf numFmtId="4" fontId="27" fillId="4" borderId="20" xfId="0" applyNumberFormat="1" applyFont="1" applyFill="1" applyBorder="1" applyAlignment="1">
      <alignment horizontal="right" vertical="center" wrapText="1"/>
    </xf>
    <xf numFmtId="4" fontId="28" fillId="4" borderId="20" xfId="0" applyNumberFormat="1" applyFont="1" applyFill="1" applyBorder="1" applyAlignment="1">
      <alignment horizontal="right" vertical="center" wrapText="1"/>
    </xf>
    <xf numFmtId="0" fontId="29" fillId="5" borderId="21" xfId="0" applyNumberFormat="1" applyFont="1" applyFill="1" applyBorder="1" applyAlignment="1">
      <alignment horizontal="center" vertical="center" wrapText="1"/>
    </xf>
    <xf numFmtId="0" fontId="26" fillId="0" borderId="0" xfId="0" applyFont="1" applyAlignment="1" applyProtection="1">
      <alignment horizontal="right"/>
    </xf>
    <xf numFmtId="4" fontId="30" fillId="0" borderId="20" xfId="0" applyNumberFormat="1" applyFont="1" applyFill="1" applyBorder="1" applyAlignment="1">
      <alignment horizontal="right" vertical="center" wrapText="1"/>
    </xf>
    <xf numFmtId="0" fontId="31" fillId="0" borderId="21" xfId="0" applyFont="1" applyFill="1" applyBorder="1" applyAlignment="1" applyProtection="1">
      <alignment horizontal="center" vertical="center"/>
    </xf>
    <xf numFmtId="0" fontId="34" fillId="0" borderId="0" xfId="0" applyFont="1" applyProtection="1"/>
    <xf numFmtId="0" fontId="32" fillId="0" borderId="0" xfId="0" applyFont="1" applyBorder="1" applyAlignment="1" applyProtection="1">
      <alignment vertical="center"/>
    </xf>
    <xf numFmtId="0" fontId="36" fillId="9" borderId="11" xfId="0" applyFont="1" applyFill="1" applyBorder="1" applyAlignment="1" applyProtection="1">
      <alignment horizontal="center" vertical="center" wrapText="1"/>
    </xf>
    <xf numFmtId="0" fontId="1" fillId="9" borderId="10" xfId="0" applyFont="1" applyFill="1" applyBorder="1" applyAlignment="1" applyProtection="1">
      <alignment horizontal="center" vertical="center" wrapText="1"/>
    </xf>
    <xf numFmtId="4" fontId="26" fillId="0" borderId="24" xfId="0" applyNumberFormat="1" applyFont="1" applyFill="1" applyBorder="1" applyProtection="1"/>
    <xf numFmtId="4" fontId="26" fillId="2" borderId="24" xfId="0" applyNumberFormat="1" applyFont="1" applyFill="1" applyBorder="1" applyProtection="1"/>
    <xf numFmtId="4" fontId="33" fillId="6" borderId="24" xfId="0" applyNumberFormat="1" applyFont="1" applyFill="1" applyBorder="1" applyProtection="1"/>
    <xf numFmtId="0" fontId="1" fillId="7" borderId="10" xfId="0" applyFont="1" applyFill="1" applyBorder="1" applyAlignment="1" applyProtection="1">
      <alignment horizontal="center" vertical="center" wrapText="1"/>
    </xf>
    <xf numFmtId="0" fontId="1" fillId="10" borderId="10" xfId="0" applyFont="1" applyFill="1" applyBorder="1" applyAlignment="1" applyProtection="1">
      <alignment horizontal="center" vertical="center" wrapText="1"/>
    </xf>
    <xf numFmtId="0" fontId="1" fillId="7" borderId="8" xfId="0" applyFont="1" applyFill="1" applyBorder="1" applyAlignment="1" applyProtection="1">
      <alignment horizontal="center" vertical="center" wrapText="1"/>
    </xf>
    <xf numFmtId="0" fontId="1" fillId="7" borderId="9" xfId="0" applyFont="1" applyFill="1" applyBorder="1" applyAlignment="1" applyProtection="1">
      <alignment horizontal="center" vertical="center" wrapText="1"/>
    </xf>
    <xf numFmtId="0" fontId="36" fillId="9" borderId="21" xfId="0" applyFont="1" applyFill="1" applyBorder="1" applyAlignment="1" applyProtection="1">
      <alignment horizontal="center" vertical="center" wrapText="1"/>
    </xf>
    <xf numFmtId="0" fontId="10" fillId="0" borderId="27" xfId="0" applyFont="1" applyBorder="1" applyAlignment="1" applyProtection="1">
      <alignment horizontal="left" vertical="top" wrapText="1"/>
      <protection locked="0"/>
    </xf>
    <xf numFmtId="0" fontId="37" fillId="0" borderId="0" xfId="0" applyFont="1" applyAlignment="1">
      <alignment vertical="top" wrapText="1"/>
    </xf>
    <xf numFmtId="8" fontId="37" fillId="0" borderId="0" xfId="0" applyNumberFormat="1" applyFont="1" applyAlignment="1">
      <alignment horizontal="center" vertical="top" wrapText="1"/>
    </xf>
    <xf numFmtId="4" fontId="37" fillId="0" borderId="0" xfId="0" applyNumberFormat="1" applyFont="1" applyAlignment="1">
      <alignment horizontal="center" vertical="top" wrapText="1"/>
    </xf>
    <xf numFmtId="0" fontId="37" fillId="0" borderId="0" xfId="0" applyFont="1" applyAlignment="1">
      <alignment horizontal="center" vertical="top" wrapText="1"/>
    </xf>
    <xf numFmtId="8" fontId="37" fillId="0" borderId="0" xfId="0" applyNumberFormat="1" applyFont="1" applyAlignment="1">
      <alignment horizontal="center" vertical="top"/>
    </xf>
    <xf numFmtId="4" fontId="37" fillId="0" borderId="0" xfId="0" applyNumberFormat="1" applyFont="1" applyAlignment="1">
      <alignment horizontal="left" vertical="top" wrapText="1"/>
    </xf>
    <xf numFmtId="8" fontId="10" fillId="0" borderId="28" xfId="0" applyNumberFormat="1" applyFont="1" applyBorder="1" applyAlignment="1" applyProtection="1">
      <alignment horizontal="center" vertical="top" wrapText="1"/>
      <protection locked="0"/>
    </xf>
    <xf numFmtId="8" fontId="10" fillId="0" borderId="27" xfId="0" applyNumberFormat="1" applyFont="1" applyBorder="1" applyAlignment="1" applyProtection="1">
      <alignment horizontal="center" vertical="top" wrapText="1"/>
      <protection locked="0"/>
    </xf>
    <xf numFmtId="4" fontId="10" fillId="0" borderId="0" xfId="0" applyNumberFormat="1" applyFont="1" applyBorder="1" applyAlignment="1" applyProtection="1">
      <alignment horizontal="center" vertical="top" wrapText="1"/>
      <protection locked="0"/>
    </xf>
    <xf numFmtId="8" fontId="10" fillId="0" borderId="0" xfId="0" applyNumberFormat="1" applyFont="1" applyBorder="1" applyAlignment="1" applyProtection="1">
      <alignment horizontal="center" vertical="top"/>
    </xf>
    <xf numFmtId="0" fontId="10" fillId="0" borderId="27" xfId="0" applyFont="1" applyBorder="1" applyAlignment="1" applyProtection="1">
      <alignment horizontal="left" vertical="top"/>
      <protection locked="0"/>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left" vertical="top"/>
    </xf>
    <xf numFmtId="4" fontId="10" fillId="0" borderId="0" xfId="0" applyNumberFormat="1" applyFont="1" applyBorder="1" applyAlignment="1" applyProtection="1">
      <alignment horizontal="center" vertical="top"/>
      <protection locked="0"/>
    </xf>
    <xf numFmtId="4" fontId="10" fillId="0" borderId="0" xfId="0" applyNumberFormat="1" applyFont="1" applyBorder="1" applyAlignment="1" applyProtection="1">
      <alignment horizontal="center" vertical="top"/>
    </xf>
    <xf numFmtId="8" fontId="10" fillId="0" borderId="28" xfId="0" applyNumberFormat="1" applyFont="1" applyBorder="1" applyAlignment="1" applyProtection="1">
      <alignment horizontal="center" vertical="top"/>
      <protection locked="0"/>
    </xf>
    <xf numFmtId="8" fontId="10" fillId="0" borderId="27" xfId="0" applyNumberFormat="1" applyFont="1" applyBorder="1" applyAlignment="1" applyProtection="1">
      <alignment horizontal="center" vertical="top"/>
      <protection locked="0"/>
    </xf>
    <xf numFmtId="0" fontId="10" fillId="0" borderId="0" xfId="0" applyFont="1" applyBorder="1" applyAlignment="1" applyProtection="1">
      <alignment vertical="top" wrapText="1"/>
    </xf>
    <xf numFmtId="0" fontId="10" fillId="0" borderId="27" xfId="0" applyFont="1" applyBorder="1" applyAlignment="1" applyProtection="1">
      <alignment horizontal="center" vertical="top" wrapText="1"/>
      <protection locked="0"/>
    </xf>
    <xf numFmtId="8" fontId="10" fillId="0" borderId="28" xfId="0" applyNumberFormat="1" applyFont="1" applyBorder="1" applyAlignment="1" applyProtection="1">
      <alignment vertical="top" wrapText="1"/>
      <protection locked="0"/>
    </xf>
    <xf numFmtId="0" fontId="37" fillId="0" borderId="0" xfId="0" applyFont="1" applyAlignment="1">
      <alignment horizontal="left" vertical="top" wrapText="1"/>
    </xf>
    <xf numFmtId="0" fontId="10" fillId="0" borderId="28" xfId="0" applyFont="1" applyBorder="1" applyAlignment="1" applyProtection="1">
      <alignment vertical="top" wrapText="1"/>
    </xf>
    <xf numFmtId="0" fontId="10" fillId="0" borderId="0" xfId="0" applyFont="1" applyBorder="1" applyAlignment="1" applyProtection="1">
      <alignment vertical="top"/>
    </xf>
    <xf numFmtId="0" fontId="16" fillId="0" borderId="13" xfId="1" applyBorder="1" applyProtection="1">
      <protection locked="0"/>
    </xf>
    <xf numFmtId="0" fontId="0" fillId="0" borderId="0" xfId="0" applyFont="1" applyAlignment="1" applyProtection="1">
      <alignment horizontal="center"/>
    </xf>
    <xf numFmtId="49" fontId="13" fillId="0" borderId="12" xfId="0" applyNumberFormat="1" applyFont="1" applyBorder="1" applyAlignment="1" applyProtection="1">
      <alignment horizontal="center"/>
    </xf>
    <xf numFmtId="0" fontId="13" fillId="0" borderId="12" xfId="0" applyNumberFormat="1" applyFont="1" applyBorder="1" applyAlignment="1" applyProtection="1">
      <alignment horizontal="center"/>
    </xf>
    <xf numFmtId="166" fontId="15" fillId="3" borderId="16" xfId="0" applyNumberFormat="1" applyFont="1" applyFill="1" applyBorder="1" applyAlignment="1" applyProtection="1">
      <alignment horizontal="center"/>
      <protection locked="0"/>
    </xf>
    <xf numFmtId="166" fontId="15" fillId="3" borderId="17" xfId="0" applyNumberFormat="1" applyFont="1" applyFill="1" applyBorder="1" applyAlignment="1" applyProtection="1">
      <alignment horizontal="center"/>
      <protection locked="0"/>
    </xf>
    <xf numFmtId="0" fontId="24" fillId="0" borderId="0" xfId="0" applyFont="1" applyAlignment="1" applyProtection="1">
      <alignment horizontal="center" vertical="center"/>
    </xf>
    <xf numFmtId="0" fontId="14" fillId="0" borderId="0" xfId="0" applyFont="1" applyAlignment="1" applyProtection="1">
      <alignment horizontal="right" vertical="center"/>
    </xf>
    <xf numFmtId="0" fontId="14" fillId="0" borderId="0" xfId="0" applyFont="1" applyAlignment="1" applyProtection="1">
      <alignment horizontal="right"/>
    </xf>
    <xf numFmtId="0" fontId="1" fillId="0" borderId="14"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35" fillId="8" borderId="8" xfId="0" applyFont="1" applyFill="1" applyBorder="1" applyAlignment="1" applyProtection="1">
      <alignment horizontal="center" vertical="center"/>
    </xf>
    <xf numFmtId="0" fontId="35" fillId="8" borderId="25" xfId="0" applyFont="1" applyFill="1" applyBorder="1" applyAlignment="1" applyProtection="1">
      <alignment horizontal="center" vertical="center"/>
    </xf>
    <xf numFmtId="0" fontId="35" fillId="8" borderId="26" xfId="0" applyFont="1" applyFill="1" applyBorder="1" applyAlignment="1" applyProtection="1">
      <alignment horizontal="center" vertical="center"/>
    </xf>
    <xf numFmtId="3" fontId="18" fillId="4" borderId="18" xfId="0" applyNumberFormat="1" applyFont="1" applyFill="1" applyBorder="1" applyAlignment="1">
      <alignment horizontal="center" vertical="center" wrapText="1"/>
    </xf>
    <xf numFmtId="3" fontId="18" fillId="4" borderId="19" xfId="0" applyNumberFormat="1" applyFont="1" applyFill="1" applyBorder="1" applyAlignment="1">
      <alignment horizontal="center" vertical="center" wrapText="1"/>
    </xf>
    <xf numFmtId="3" fontId="19" fillId="4" borderId="14" xfId="0" applyNumberFormat="1" applyFont="1" applyFill="1" applyBorder="1" applyAlignment="1">
      <alignment horizontal="center" vertical="center" wrapText="1"/>
    </xf>
    <xf numFmtId="3" fontId="19" fillId="4" borderId="13" xfId="0" applyNumberFormat="1" applyFont="1" applyFill="1" applyBorder="1" applyAlignment="1">
      <alignment horizontal="center" vertical="center" wrapText="1"/>
    </xf>
    <xf numFmtId="3" fontId="19" fillId="4" borderId="15" xfId="0" applyNumberFormat="1" applyFont="1" applyFill="1" applyBorder="1" applyAlignment="1">
      <alignment horizontal="center" vertical="center" wrapText="1"/>
    </xf>
    <xf numFmtId="0" fontId="23" fillId="4" borderId="18" xfId="0" applyNumberFormat="1" applyFont="1" applyFill="1" applyBorder="1" applyAlignment="1">
      <alignment horizontal="center" vertical="center" wrapText="1"/>
    </xf>
    <xf numFmtId="0" fontId="23" fillId="4" borderId="23" xfId="0" applyNumberFormat="1" applyFont="1" applyFill="1" applyBorder="1" applyAlignment="1">
      <alignment horizontal="center" vertical="center" wrapText="1"/>
    </xf>
    <xf numFmtId="0" fontId="23" fillId="4" borderId="19" xfId="0" applyNumberFormat="1" applyFont="1" applyFill="1" applyBorder="1" applyAlignment="1">
      <alignment horizontal="center" vertical="center" wrapText="1"/>
    </xf>
    <xf numFmtId="3" fontId="18" fillId="4" borderId="14" xfId="0" applyNumberFormat="1" applyFont="1" applyFill="1" applyBorder="1" applyAlignment="1">
      <alignment horizontal="center" vertical="center" wrapText="1"/>
    </xf>
    <xf numFmtId="3" fontId="18" fillId="4" borderId="13" xfId="0" applyNumberFormat="1" applyFont="1" applyFill="1" applyBorder="1" applyAlignment="1">
      <alignment horizontal="center" vertical="center" wrapText="1"/>
    </xf>
    <xf numFmtId="3" fontId="18" fillId="4" borderId="15" xfId="0" applyNumberFormat="1" applyFont="1" applyFill="1" applyBorder="1" applyAlignment="1">
      <alignment horizontal="center" vertical="center" wrapText="1"/>
    </xf>
  </cellXfs>
  <cellStyles count="6">
    <cellStyle name="Hiperveza" xfId="1" builtinId="8"/>
    <cellStyle name="Hiperveza 2" xfId="2"/>
    <cellStyle name="Normalno" xfId="0" builtinId="0"/>
    <cellStyle name="Normalno 2" xfId="3"/>
    <cellStyle name="Obično_01_ZAGREBAČKA ŽUPANIJA" xfId="4"/>
    <cellStyle name="Obično_21_GRAD ZAGREB"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38100</xdr:rowOff>
    </xdr:from>
    <xdr:to>
      <xdr:col>5</xdr:col>
      <xdr:colOff>104775</xdr:colOff>
      <xdr:row>6</xdr:row>
      <xdr:rowOff>95250</xdr:rowOff>
    </xdr:to>
    <xdr:pic>
      <xdr:nvPicPr>
        <xdr:cNvPr id="2215" name="Slika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0775" y="3810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ada.ratkovic@mimara.hr"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98"/>
  <sheetViews>
    <sheetView view="pageLayout" topLeftCell="A31" zoomScaleNormal="100" workbookViewId="0">
      <selection activeCell="A25" sqref="A25"/>
    </sheetView>
  </sheetViews>
  <sheetFormatPr defaultColWidth="9.1796875" defaultRowHeight="14.5" x14ac:dyDescent="0.35"/>
  <cols>
    <col min="1" max="8" width="9.453125" style="7" customWidth="1"/>
    <col min="9" max="16384" width="9.1796875" style="7"/>
  </cols>
  <sheetData>
    <row r="1" spans="1:9" ht="15" customHeight="1" x14ac:dyDescent="0.35">
      <c r="A1" s="6"/>
    </row>
    <row r="2" spans="1:9" x14ac:dyDescent="0.35">
      <c r="A2" s="6"/>
    </row>
    <row r="3" spans="1:9" x14ac:dyDescent="0.35">
      <c r="A3" s="6"/>
    </row>
    <row r="4" spans="1:9" x14ac:dyDescent="0.35">
      <c r="A4" s="6"/>
    </row>
    <row r="5" spans="1:9" x14ac:dyDescent="0.35">
      <c r="A5" s="8"/>
    </row>
    <row r="6" spans="1:9" x14ac:dyDescent="0.35">
      <c r="A6" s="22"/>
    </row>
    <row r="9" spans="1:9" ht="28.5" customHeight="1" x14ac:dyDescent="0.35">
      <c r="A9" s="105" t="s">
        <v>141</v>
      </c>
      <c r="B9" s="105"/>
      <c r="C9" s="105"/>
      <c r="D9" s="105"/>
      <c r="E9" s="105"/>
      <c r="F9" s="105"/>
      <c r="G9" s="105"/>
      <c r="H9" s="105"/>
      <c r="I9" s="105"/>
    </row>
    <row r="10" spans="1:9" ht="29.25" customHeight="1" x14ac:dyDescent="0.35">
      <c r="A10" s="105" t="s">
        <v>142</v>
      </c>
      <c r="B10" s="105"/>
      <c r="C10" s="105"/>
      <c r="D10" s="105"/>
      <c r="E10" s="105"/>
      <c r="F10" s="105"/>
      <c r="G10" s="105"/>
      <c r="H10" s="105"/>
      <c r="I10" s="105"/>
    </row>
    <row r="11" spans="1:9" ht="27.75" customHeight="1" x14ac:dyDescent="0.35">
      <c r="A11" s="105" t="s">
        <v>516</v>
      </c>
      <c r="B11" s="105"/>
      <c r="C11" s="105"/>
      <c r="D11" s="105"/>
      <c r="E11" s="105"/>
      <c r="F11" s="105"/>
      <c r="G11" s="105"/>
      <c r="H11" s="105"/>
      <c r="I11" s="105"/>
    </row>
    <row r="12" spans="1:9" ht="18" thickBot="1" x14ac:dyDescent="0.4">
      <c r="E12" s="9"/>
    </row>
    <row r="13" spans="1:9" ht="15" thickBot="1" x14ac:dyDescent="0.4">
      <c r="A13" s="108" t="s">
        <v>504</v>
      </c>
      <c r="B13" s="109"/>
      <c r="C13" s="109"/>
      <c r="D13" s="109"/>
      <c r="E13" s="62"/>
    </row>
    <row r="14" spans="1:9" ht="15" thickBot="1" x14ac:dyDescent="0.4">
      <c r="A14" s="108" t="s">
        <v>505</v>
      </c>
      <c r="B14" s="109"/>
      <c r="C14" s="109"/>
      <c r="D14" s="109"/>
      <c r="E14" s="62"/>
    </row>
    <row r="15" spans="1:9" ht="15" thickBot="1" x14ac:dyDescent="0.4">
      <c r="A15" s="108" t="s">
        <v>506</v>
      </c>
      <c r="B15" s="109"/>
      <c r="C15" s="109"/>
      <c r="D15" s="109"/>
      <c r="E15" s="62" t="s">
        <v>539</v>
      </c>
    </row>
    <row r="16" spans="1:9" ht="15" thickBot="1" x14ac:dyDescent="0.4"/>
    <row r="17" spans="1:9" ht="19.5" thickTop="1" thickBot="1" x14ac:dyDescent="0.5">
      <c r="A17" s="107" t="s">
        <v>183</v>
      </c>
      <c r="B17" s="107"/>
      <c r="C17" s="107"/>
      <c r="D17" s="103">
        <v>78141312758</v>
      </c>
      <c r="E17" s="104"/>
      <c r="F17" s="28"/>
      <c r="G17" s="28"/>
      <c r="H17" s="28"/>
      <c r="I17" s="28"/>
    </row>
    <row r="18" spans="1:9" ht="16" thickTop="1" x14ac:dyDescent="0.35">
      <c r="A18" s="107"/>
      <c r="B18" s="107"/>
      <c r="C18" s="107"/>
      <c r="D18" s="28"/>
      <c r="E18" s="28"/>
      <c r="F18" s="28"/>
      <c r="G18" s="28"/>
      <c r="H18" s="28"/>
      <c r="I18" s="28"/>
    </row>
    <row r="19" spans="1:9" ht="15.5" x14ac:dyDescent="0.35">
      <c r="A19" s="106" t="s">
        <v>181</v>
      </c>
      <c r="B19" s="106"/>
      <c r="C19" s="106"/>
      <c r="D19" s="30" t="str">
        <f>+VLOOKUP($D$17,'Registar proračunskih korisnika'!B:D,3,0)</f>
        <v xml:space="preserve">ZBIRKA UMJETNINA ANTE I WILTRUDE TOPIĆ MIMARA </v>
      </c>
      <c r="E19" s="31"/>
      <c r="F19" s="31"/>
      <c r="G19" s="31"/>
      <c r="H19" s="31"/>
      <c r="I19" s="28"/>
    </row>
    <row r="20" spans="1:9" ht="15.5" x14ac:dyDescent="0.35">
      <c r="A20" s="106" t="s">
        <v>32</v>
      </c>
      <c r="B20" s="106"/>
      <c r="C20" s="106"/>
      <c r="D20" s="30" t="str">
        <f>+VLOOKUP($D$17,'Registar proračunskih korisnika'!B:E,4,0)</f>
        <v>ROOSEVELTOV TRG 5</v>
      </c>
      <c r="E20" s="31"/>
      <c r="F20" s="31"/>
      <c r="G20" s="31"/>
      <c r="H20" s="31"/>
      <c r="I20" s="28"/>
    </row>
    <row r="21" spans="1:9" ht="15.5" x14ac:dyDescent="0.35">
      <c r="A21" s="106" t="s">
        <v>33</v>
      </c>
      <c r="B21" s="106"/>
      <c r="C21" s="106"/>
      <c r="D21" s="30" t="str">
        <f>+VLOOKUP($D$17,'Registar proračunskih korisnika'!B:F,5,0)</f>
        <v>10000 ZAGREB</v>
      </c>
      <c r="E21" s="31"/>
      <c r="F21" s="31"/>
      <c r="G21" s="31"/>
      <c r="H21" s="31"/>
      <c r="I21" s="28"/>
    </row>
    <row r="22" spans="1:9" ht="15.5" x14ac:dyDescent="0.35">
      <c r="A22" s="106" t="s">
        <v>34</v>
      </c>
      <c r="B22" s="106"/>
      <c r="C22" s="106"/>
      <c r="D22" s="30">
        <f>+VLOOKUP($D$17,'Registar proračunskih korisnika'!B:G,6,0)</f>
        <v>1425684</v>
      </c>
      <c r="E22" s="31"/>
      <c r="F22" s="31"/>
      <c r="G22" s="31"/>
      <c r="H22" s="31"/>
      <c r="I22" s="28"/>
    </row>
    <row r="23" spans="1:9" ht="15.5" x14ac:dyDescent="0.35">
      <c r="A23" s="41"/>
      <c r="B23" s="41"/>
      <c r="C23" s="41" t="s">
        <v>143</v>
      </c>
      <c r="D23" s="30">
        <v>22347</v>
      </c>
      <c r="E23" s="32"/>
      <c r="F23" s="32"/>
      <c r="G23" s="32"/>
      <c r="H23" s="32"/>
      <c r="I23" s="28"/>
    </row>
    <row r="24" spans="1:9" ht="15.5" x14ac:dyDescent="0.35">
      <c r="A24" s="41"/>
      <c r="B24" s="41"/>
      <c r="C24" s="41" t="s">
        <v>182</v>
      </c>
      <c r="D24" s="30" t="s">
        <v>553</v>
      </c>
      <c r="E24" s="30"/>
      <c r="F24" s="30"/>
      <c r="G24" s="30"/>
      <c r="H24" s="30"/>
      <c r="I24" s="28"/>
    </row>
    <row r="25" spans="1:9" ht="15.5" x14ac:dyDescent="0.35">
      <c r="A25" s="29"/>
      <c r="B25" s="29"/>
      <c r="C25" s="29"/>
      <c r="D25" s="33"/>
      <c r="E25" s="28"/>
      <c r="F25" s="28"/>
      <c r="G25" s="28"/>
      <c r="H25" s="28"/>
      <c r="I25" s="28"/>
    </row>
    <row r="26" spans="1:9" ht="15.5" x14ac:dyDescent="0.35">
      <c r="A26" s="29"/>
      <c r="B26" s="29"/>
      <c r="C26" s="29"/>
      <c r="D26" s="33"/>
      <c r="E26" s="28"/>
      <c r="F26" s="28"/>
      <c r="G26" s="28"/>
      <c r="H26" s="28"/>
      <c r="I26" s="28"/>
    </row>
    <row r="27" spans="1:9" ht="15.5" x14ac:dyDescent="0.35">
      <c r="A27" s="29"/>
      <c r="B27" s="29"/>
      <c r="C27" s="29"/>
      <c r="D27" s="33"/>
      <c r="E27" s="28"/>
      <c r="F27" s="28"/>
      <c r="G27" s="28"/>
      <c r="H27" s="28"/>
      <c r="I27" s="28"/>
    </row>
    <row r="28" spans="1:9" ht="15.5" x14ac:dyDescent="0.35">
      <c r="A28" s="29"/>
      <c r="B28" s="29"/>
      <c r="C28" s="29"/>
      <c r="D28" s="33"/>
      <c r="E28" s="28"/>
      <c r="F28" s="28"/>
      <c r="G28" s="28"/>
      <c r="H28" s="28"/>
      <c r="I28" s="28"/>
    </row>
    <row r="29" spans="1:9" ht="15.5" x14ac:dyDescent="0.35">
      <c r="A29" s="28"/>
      <c r="B29" s="28"/>
      <c r="C29" s="28"/>
      <c r="D29" s="33"/>
      <c r="E29" s="28"/>
      <c r="F29" s="28"/>
      <c r="G29" s="28"/>
      <c r="H29" s="28"/>
      <c r="I29" s="28"/>
    </row>
    <row r="30" spans="1:9" ht="15.5" x14ac:dyDescent="0.35">
      <c r="A30" s="34" t="s">
        <v>501</v>
      </c>
      <c r="B30" s="34"/>
      <c r="C30" s="34"/>
      <c r="D30" s="34"/>
      <c r="E30" s="28"/>
      <c r="F30" s="28"/>
      <c r="G30" s="28"/>
      <c r="H30" s="28"/>
      <c r="I30" s="28"/>
    </row>
    <row r="31" spans="1:9" ht="15.5" x14ac:dyDescent="0.35">
      <c r="A31" s="34"/>
      <c r="B31" s="34"/>
      <c r="C31" s="34"/>
      <c r="D31" s="34"/>
      <c r="E31" s="28"/>
      <c r="F31" s="28"/>
      <c r="G31" s="28"/>
      <c r="H31" s="28"/>
      <c r="I31" s="28"/>
    </row>
    <row r="32" spans="1:9" ht="15.5" x14ac:dyDescent="0.35">
      <c r="A32" s="28"/>
      <c r="B32" s="29" t="s">
        <v>36</v>
      </c>
      <c r="C32" s="40" t="s">
        <v>551</v>
      </c>
      <c r="D32" s="35"/>
      <c r="E32" s="35"/>
      <c r="F32" s="35"/>
      <c r="G32" s="35"/>
      <c r="H32" s="35"/>
      <c r="I32" s="28"/>
    </row>
    <row r="33" spans="1:9" ht="15.5" x14ac:dyDescent="0.35">
      <c r="A33" s="28"/>
      <c r="B33" s="29" t="s">
        <v>35</v>
      </c>
      <c r="C33" s="36">
        <v>14828100</v>
      </c>
      <c r="D33" s="37"/>
      <c r="E33" s="37"/>
      <c r="F33" s="37"/>
      <c r="G33" s="37"/>
      <c r="H33" s="37"/>
      <c r="I33" s="28"/>
    </row>
    <row r="34" spans="1:9" ht="15.5" x14ac:dyDescent="0.35">
      <c r="A34" s="28"/>
      <c r="B34" s="29" t="s">
        <v>37</v>
      </c>
      <c r="C34" s="99" t="s">
        <v>552</v>
      </c>
      <c r="D34" s="37"/>
      <c r="E34" s="37"/>
      <c r="F34" s="37"/>
      <c r="G34" s="37"/>
      <c r="H34" s="37"/>
      <c r="I34" s="28"/>
    </row>
    <row r="35" spans="1:9" ht="15.5" x14ac:dyDescent="0.35">
      <c r="A35" s="28"/>
      <c r="B35" s="28"/>
      <c r="C35" s="28"/>
      <c r="D35" s="28"/>
      <c r="E35" s="28"/>
      <c r="F35" s="28"/>
      <c r="G35" s="28"/>
      <c r="H35" s="28"/>
      <c r="I35" s="28"/>
    </row>
    <row r="36" spans="1:9" ht="15.5" x14ac:dyDescent="0.35">
      <c r="A36" s="28"/>
      <c r="B36" s="28"/>
      <c r="C36" s="28"/>
      <c r="D36" s="28"/>
      <c r="E36" s="28"/>
      <c r="F36" s="28"/>
      <c r="G36" s="28"/>
      <c r="H36" s="28"/>
      <c r="I36" s="28"/>
    </row>
    <row r="37" spans="1:9" ht="15.5" x14ac:dyDescent="0.35">
      <c r="A37" s="28"/>
      <c r="B37" s="28"/>
      <c r="C37" s="28"/>
      <c r="D37" s="28"/>
      <c r="E37" s="28"/>
      <c r="F37" s="28"/>
      <c r="G37" s="28"/>
      <c r="H37" s="28"/>
      <c r="I37" s="28"/>
    </row>
    <row r="38" spans="1:9" ht="15.5" x14ac:dyDescent="0.35">
      <c r="A38" s="28"/>
      <c r="B38" s="28"/>
      <c r="C38" s="28"/>
      <c r="D38" s="28"/>
      <c r="E38" s="28"/>
      <c r="F38" s="28"/>
      <c r="G38" s="28"/>
      <c r="H38" s="28"/>
      <c r="I38" s="28"/>
    </row>
    <row r="39" spans="1:9" ht="15.5" x14ac:dyDescent="0.35">
      <c r="A39" s="28"/>
      <c r="B39" s="28"/>
      <c r="C39" s="28"/>
      <c r="D39" s="28"/>
      <c r="E39" s="39"/>
      <c r="F39" s="100" t="s">
        <v>500</v>
      </c>
      <c r="G39" s="100"/>
      <c r="H39" s="100"/>
      <c r="I39" s="100"/>
    </row>
    <row r="40" spans="1:9" ht="15.5" x14ac:dyDescent="0.35">
      <c r="A40" s="28"/>
      <c r="B40" s="28"/>
      <c r="C40" s="28"/>
      <c r="D40" s="28"/>
      <c r="E40" s="28"/>
      <c r="F40" s="28"/>
      <c r="G40" s="28"/>
      <c r="H40" s="28"/>
      <c r="I40" s="28"/>
    </row>
    <row r="41" spans="1:9" ht="15.5" x14ac:dyDescent="0.35">
      <c r="A41" s="28"/>
      <c r="B41" s="28"/>
      <c r="C41" s="28"/>
      <c r="D41" s="28"/>
      <c r="E41" s="38"/>
      <c r="F41" s="101"/>
      <c r="G41" s="102"/>
      <c r="H41" s="102"/>
      <c r="I41" s="102"/>
    </row>
    <row r="42" spans="1:9" ht="15.5" x14ac:dyDescent="0.35">
      <c r="A42" s="28"/>
      <c r="B42" s="28"/>
      <c r="C42" s="28"/>
      <c r="D42" s="28"/>
      <c r="E42" s="28"/>
      <c r="F42" s="28"/>
      <c r="G42" s="28"/>
      <c r="H42" s="28"/>
      <c r="I42" s="28"/>
    </row>
    <row r="43" spans="1:9" ht="15.5" x14ac:dyDescent="0.35">
      <c r="A43" s="28"/>
      <c r="B43" s="28"/>
      <c r="C43" s="28"/>
      <c r="D43" s="28"/>
      <c r="E43" s="28"/>
      <c r="F43" s="33"/>
      <c r="G43" s="33"/>
      <c r="H43" s="33"/>
      <c r="I43" s="33"/>
    </row>
    <row r="44" spans="1:9" ht="15.5" x14ac:dyDescent="0.35">
      <c r="A44" s="28"/>
      <c r="B44" s="28"/>
      <c r="C44" s="28"/>
      <c r="D44" s="28"/>
      <c r="E44" s="28"/>
      <c r="F44" s="33"/>
      <c r="G44" s="33"/>
      <c r="H44" s="33"/>
      <c r="I44" s="33"/>
    </row>
    <row r="45" spans="1:9" ht="15.5" x14ac:dyDescent="0.35">
      <c r="A45" s="28"/>
      <c r="B45" s="28"/>
      <c r="C45" s="28"/>
      <c r="D45" s="28"/>
      <c r="E45" s="28"/>
      <c r="F45" s="28"/>
      <c r="G45" s="28"/>
      <c r="H45" s="28"/>
      <c r="I45" s="28"/>
    </row>
    <row r="46" spans="1:9" ht="15.5" x14ac:dyDescent="0.35">
      <c r="B46" s="28"/>
      <c r="C46" s="28"/>
      <c r="D46" s="28"/>
      <c r="E46" s="28"/>
      <c r="F46" s="28"/>
      <c r="G46" s="28"/>
      <c r="H46" s="28"/>
      <c r="I46" s="28"/>
    </row>
    <row r="47" spans="1:9" x14ac:dyDescent="0.35">
      <c r="A47" s="10"/>
    </row>
    <row r="48" spans="1:9" x14ac:dyDescent="0.35">
      <c r="A48" s="10"/>
    </row>
    <row r="49" spans="1:1" x14ac:dyDescent="0.35">
      <c r="A49" s="10"/>
    </row>
    <row r="50" spans="1:1" x14ac:dyDescent="0.35">
      <c r="A50" s="10"/>
    </row>
    <row r="53" spans="1:1" ht="15" customHeight="1" x14ac:dyDescent="0.35"/>
    <row r="57" spans="1:1" ht="13.5" customHeight="1" x14ac:dyDescent="0.35"/>
    <row r="58" spans="1:1" ht="38.25" customHeight="1" x14ac:dyDescent="0.35"/>
    <row r="59" spans="1:1" ht="51" customHeight="1" x14ac:dyDescent="0.35"/>
    <row r="60" spans="1:1" ht="28.4" customHeight="1" x14ac:dyDescent="0.35"/>
    <row r="61" spans="1:1" ht="51" customHeight="1" x14ac:dyDescent="0.35"/>
    <row r="62" spans="1:1" ht="28.4" customHeight="1" x14ac:dyDescent="0.35"/>
    <row r="63" spans="1:1" ht="51" customHeight="1" x14ac:dyDescent="0.35"/>
    <row r="64" spans="1:1" ht="28.4" customHeight="1" x14ac:dyDescent="0.35"/>
    <row r="65" ht="51" customHeight="1" x14ac:dyDescent="0.35"/>
    <row r="66" ht="28.4" customHeight="1" x14ac:dyDescent="0.35"/>
    <row r="67" ht="51" customHeight="1" x14ac:dyDescent="0.35"/>
    <row r="68" ht="28.4" customHeight="1" x14ac:dyDescent="0.35"/>
    <row r="69" ht="51" customHeight="1" x14ac:dyDescent="0.35"/>
    <row r="70" ht="28.4" customHeight="1" x14ac:dyDescent="0.35"/>
    <row r="71" ht="51" customHeight="1" x14ac:dyDescent="0.35"/>
    <row r="72" ht="28.4" customHeight="1" x14ac:dyDescent="0.35"/>
    <row r="73" ht="51" customHeight="1" x14ac:dyDescent="0.35"/>
    <row r="74" ht="28.4" customHeight="1" x14ac:dyDescent="0.35"/>
    <row r="75" ht="19.5" customHeight="1" x14ac:dyDescent="0.35"/>
    <row r="76" ht="39" customHeight="1" x14ac:dyDescent="0.35"/>
    <row r="77" ht="51" customHeight="1" x14ac:dyDescent="0.35"/>
    <row r="78" ht="28.4" customHeight="1" x14ac:dyDescent="0.35"/>
    <row r="79" ht="51" customHeight="1" x14ac:dyDescent="0.35"/>
    <row r="80" ht="28.4" customHeight="1" x14ac:dyDescent="0.35"/>
    <row r="81" ht="51" customHeight="1" x14ac:dyDescent="0.35"/>
    <row r="82" ht="28.4" customHeight="1" x14ac:dyDescent="0.35"/>
    <row r="83" ht="51" customHeight="1" x14ac:dyDescent="0.35"/>
    <row r="84" ht="28.4" customHeight="1" x14ac:dyDescent="0.35"/>
    <row r="85" ht="51" customHeight="1" x14ac:dyDescent="0.35"/>
    <row r="86" ht="28.4" customHeight="1" x14ac:dyDescent="0.35"/>
    <row r="87" ht="51" customHeight="1" x14ac:dyDescent="0.35"/>
    <row r="88" ht="28.4" customHeight="1" x14ac:dyDescent="0.35"/>
    <row r="89" ht="51" customHeight="1" x14ac:dyDescent="0.35"/>
    <row r="90" ht="28.4" customHeight="1" x14ac:dyDescent="0.35"/>
    <row r="91" ht="51" customHeight="1" x14ac:dyDescent="0.35"/>
    <row r="92" ht="28.4" customHeight="1" x14ac:dyDescent="0.35"/>
    <row r="93" ht="51" customHeight="1" x14ac:dyDescent="0.35"/>
    <row r="94" ht="19.5" customHeight="1" x14ac:dyDescent="0.35"/>
    <row r="95" ht="15" customHeight="1" x14ac:dyDescent="0.35"/>
    <row r="98" ht="18.75" customHeight="1" x14ac:dyDescent="0.35"/>
  </sheetData>
  <mergeCells count="15">
    <mergeCell ref="F39:I39"/>
    <mergeCell ref="F41:I41"/>
    <mergeCell ref="D17:E17"/>
    <mergeCell ref="A9:I9"/>
    <mergeCell ref="A10:I10"/>
    <mergeCell ref="A11:I11"/>
    <mergeCell ref="A22:C22"/>
    <mergeCell ref="A17:C17"/>
    <mergeCell ref="A18:C18"/>
    <mergeCell ref="A19:C19"/>
    <mergeCell ref="A20:C20"/>
    <mergeCell ref="A21:C21"/>
    <mergeCell ref="A13:D13"/>
    <mergeCell ref="A14:D14"/>
    <mergeCell ref="A15:D15"/>
  </mergeCells>
  <dataValidations count="1">
    <dataValidation type="custom" allowBlank="1" showInputMessage="1" showErrorMessage="1" errorTitle="Krivi email" error="Upisani email je pogrešan jer ili sadrži razmak ili ne sadrži @." sqref="C34">
      <formula1>+AND(FIND("@",C34),FIND(".",C34),ISERROR(FIND(" ",C34)))</formula1>
    </dataValidation>
  </dataValidations>
  <hyperlinks>
    <hyperlink ref="C34" r:id="rId1"/>
  </hyperlinks>
  <pageMargins left="0.70866141732283472" right="0.70866141732283472" top="0.74803149606299213" bottom="0.74803149606299213" header="0.31496062992125984" footer="0.31496062992125984"/>
  <pageSetup paperSize="9" orientation="portrait" horizontalDpi="4294967293" verticalDpi="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15"/>
  <sheetViews>
    <sheetView tabSelected="1" topLeftCell="F14" zoomScaleNormal="100" workbookViewId="0">
      <selection activeCell="I15" sqref="I15"/>
    </sheetView>
  </sheetViews>
  <sheetFormatPr defaultColWidth="9.1796875" defaultRowHeight="13" x14ac:dyDescent="0.3"/>
  <cols>
    <col min="1" max="1" width="17.26953125" style="26" customWidth="1"/>
    <col min="2" max="2" width="16.6328125" style="24" customWidth="1"/>
    <col min="3" max="3" width="20.54296875" style="24" customWidth="1"/>
    <col min="4" max="4" width="22.453125" style="24" customWidth="1"/>
    <col min="5" max="5" width="20.54296875" style="24" customWidth="1"/>
    <col min="6" max="6" width="17.54296875" style="25" customWidth="1"/>
    <col min="7" max="7" width="21.7265625" style="23" customWidth="1"/>
    <col min="8" max="8" width="40.54296875" style="23" customWidth="1"/>
    <col min="9" max="9" width="82" style="23" customWidth="1"/>
    <col min="10" max="16384" width="9.1796875" style="23"/>
  </cols>
  <sheetData>
    <row r="1" spans="1:17" s="7" customFormat="1" ht="51.75" customHeight="1" thickBot="1" x14ac:dyDescent="0.4">
      <c r="A1" s="110" t="s">
        <v>514</v>
      </c>
      <c r="B1" s="111"/>
      <c r="C1" s="111"/>
      <c r="D1" s="111"/>
      <c r="E1" s="111"/>
      <c r="F1" s="111"/>
      <c r="G1" s="111"/>
      <c r="H1" s="111"/>
      <c r="I1" s="112"/>
      <c r="J1" s="64"/>
      <c r="K1" s="64"/>
      <c r="L1" s="64"/>
      <c r="M1" s="64"/>
      <c r="N1" s="64"/>
      <c r="O1" s="64"/>
      <c r="P1" s="64"/>
      <c r="Q1" s="64"/>
    </row>
    <row r="2" spans="1:17" s="7" customFormat="1" ht="15" customHeight="1" thickBot="1" x14ac:dyDescent="0.4">
      <c r="C2" s="60"/>
      <c r="D2" s="60">
        <f>SUM(D4:D15)</f>
        <v>1097350.93</v>
      </c>
      <c r="E2" s="67">
        <f>SUM(E4:E15)</f>
        <v>6513.98</v>
      </c>
      <c r="F2" s="68">
        <f>SUM(F4:F15)</f>
        <v>46500</v>
      </c>
      <c r="G2" s="69">
        <f>SUM(G4:G15)</f>
        <v>1150364.9099999999</v>
      </c>
      <c r="H2" s="63"/>
      <c r="I2" s="63"/>
    </row>
    <row r="3" spans="1:17" s="7" customFormat="1" ht="111.75" customHeight="1" thickBot="1" x14ac:dyDescent="0.4">
      <c r="A3" s="72" t="s">
        <v>511</v>
      </c>
      <c r="B3" s="73" t="s">
        <v>0</v>
      </c>
      <c r="C3" s="70" t="s">
        <v>508</v>
      </c>
      <c r="D3" s="74" t="s">
        <v>512</v>
      </c>
      <c r="E3" s="66" t="s">
        <v>510</v>
      </c>
      <c r="F3" s="66" t="s">
        <v>509</v>
      </c>
      <c r="G3" s="71" t="s">
        <v>515</v>
      </c>
      <c r="H3" s="65" t="s">
        <v>513</v>
      </c>
      <c r="I3" s="65" t="s">
        <v>507</v>
      </c>
    </row>
    <row r="4" spans="1:17" ht="110" customHeight="1" x14ac:dyDescent="0.3">
      <c r="A4" s="76" t="s">
        <v>144</v>
      </c>
      <c r="B4" s="76" t="s">
        <v>517</v>
      </c>
      <c r="C4" s="77">
        <v>1500</v>
      </c>
      <c r="D4" s="78">
        <v>1402.64</v>
      </c>
      <c r="E4" s="79">
        <v>0</v>
      </c>
      <c r="F4" s="80">
        <v>5000</v>
      </c>
      <c r="G4" s="80">
        <v>6402.64</v>
      </c>
      <c r="H4" s="81" t="s">
        <v>518</v>
      </c>
      <c r="I4" s="96" t="s">
        <v>554</v>
      </c>
      <c r="J4" s="76"/>
    </row>
    <row r="5" spans="1:17" ht="100" customHeight="1" x14ac:dyDescent="0.3">
      <c r="A5" s="75" t="s">
        <v>144</v>
      </c>
      <c r="B5" s="24" t="s">
        <v>519</v>
      </c>
      <c r="C5" s="82">
        <v>1000</v>
      </c>
      <c r="D5" s="83">
        <v>1000</v>
      </c>
      <c r="E5" s="84">
        <v>0</v>
      </c>
      <c r="F5" s="84">
        <v>0</v>
      </c>
      <c r="G5" s="85">
        <v>1000</v>
      </c>
      <c r="H5" s="87" t="s">
        <v>520</v>
      </c>
      <c r="I5" s="97" t="s">
        <v>540</v>
      </c>
    </row>
    <row r="6" spans="1:17" ht="80" customHeight="1" x14ac:dyDescent="0.3">
      <c r="A6" s="86" t="s">
        <v>144</v>
      </c>
      <c r="B6" s="24" t="s">
        <v>542</v>
      </c>
      <c r="C6" s="82">
        <v>2000</v>
      </c>
      <c r="D6" s="83">
        <v>2000</v>
      </c>
      <c r="E6" s="89">
        <v>0</v>
      </c>
      <c r="F6" s="89">
        <v>4000</v>
      </c>
      <c r="G6" s="90">
        <v>6000</v>
      </c>
      <c r="H6" s="88" t="s">
        <v>521</v>
      </c>
      <c r="I6" s="97" t="s">
        <v>541</v>
      </c>
    </row>
    <row r="7" spans="1:17" ht="133" customHeight="1" x14ac:dyDescent="0.3">
      <c r="A7" s="86" t="s">
        <v>144</v>
      </c>
      <c r="B7" s="24" t="s">
        <v>522</v>
      </c>
      <c r="C7" s="91">
        <v>3500</v>
      </c>
      <c r="D7" s="92">
        <v>3500</v>
      </c>
      <c r="E7" s="89">
        <v>0</v>
      </c>
      <c r="F7" s="89">
        <v>18500</v>
      </c>
      <c r="G7" s="85">
        <v>22000</v>
      </c>
      <c r="H7" s="88" t="s">
        <v>523</v>
      </c>
      <c r="I7" s="97" t="s">
        <v>544</v>
      </c>
    </row>
    <row r="8" spans="1:17" ht="120" customHeight="1" x14ac:dyDescent="0.3">
      <c r="A8" s="75" t="s">
        <v>144</v>
      </c>
      <c r="B8" s="24" t="s">
        <v>524</v>
      </c>
      <c r="C8" s="82">
        <v>36000</v>
      </c>
      <c r="D8" s="83">
        <v>35856.730000000003</v>
      </c>
      <c r="E8" s="84">
        <v>0</v>
      </c>
      <c r="F8" s="84">
        <v>10000</v>
      </c>
      <c r="G8" s="85">
        <v>45856.73</v>
      </c>
      <c r="H8" s="93" t="s">
        <v>525</v>
      </c>
      <c r="I8" s="97" t="s">
        <v>545</v>
      </c>
    </row>
    <row r="9" spans="1:17" ht="110" customHeight="1" x14ac:dyDescent="0.3">
      <c r="A9" s="94" t="s">
        <v>144</v>
      </c>
      <c r="B9" s="24" t="s">
        <v>543</v>
      </c>
      <c r="C9" s="82">
        <v>10000</v>
      </c>
      <c r="D9" s="83">
        <v>9500</v>
      </c>
      <c r="E9" s="84">
        <v>0</v>
      </c>
      <c r="F9" s="84">
        <v>0</v>
      </c>
      <c r="G9" s="85">
        <v>9500</v>
      </c>
      <c r="H9" s="93" t="s">
        <v>526</v>
      </c>
      <c r="I9" s="97" t="s">
        <v>546</v>
      </c>
    </row>
    <row r="10" spans="1:17" ht="129.75" customHeight="1" x14ac:dyDescent="0.3">
      <c r="A10" s="94" t="s">
        <v>144</v>
      </c>
      <c r="B10" s="24" t="s">
        <v>527</v>
      </c>
      <c r="C10" s="82">
        <v>2000</v>
      </c>
      <c r="D10" s="83">
        <v>2000</v>
      </c>
      <c r="E10" s="84">
        <v>0</v>
      </c>
      <c r="F10" s="84">
        <v>0</v>
      </c>
      <c r="G10" s="85">
        <v>2000</v>
      </c>
      <c r="H10" s="93" t="s">
        <v>528</v>
      </c>
      <c r="I10" s="97" t="s">
        <v>547</v>
      </c>
    </row>
    <row r="11" spans="1:17" ht="110" customHeight="1" x14ac:dyDescent="0.3">
      <c r="A11" s="94" t="s">
        <v>144</v>
      </c>
      <c r="B11" s="24" t="s">
        <v>529</v>
      </c>
      <c r="C11" s="82">
        <v>8000</v>
      </c>
      <c r="D11" s="83">
        <v>8000</v>
      </c>
      <c r="E11" s="84">
        <v>0</v>
      </c>
      <c r="F11" s="84">
        <v>5000</v>
      </c>
      <c r="G11" s="85">
        <v>13000</v>
      </c>
      <c r="H11" s="87" t="s">
        <v>530</v>
      </c>
      <c r="I11" s="97" t="s">
        <v>548</v>
      </c>
    </row>
    <row r="12" spans="1:17" ht="65" customHeight="1" x14ac:dyDescent="0.3">
      <c r="A12" s="94" t="s">
        <v>144</v>
      </c>
      <c r="B12" s="24" t="s">
        <v>531</v>
      </c>
      <c r="C12" s="82">
        <v>1000</v>
      </c>
      <c r="D12" s="83">
        <v>300</v>
      </c>
      <c r="E12" s="84">
        <v>0</v>
      </c>
      <c r="F12" s="84">
        <v>4000</v>
      </c>
      <c r="G12" s="85">
        <v>4300</v>
      </c>
      <c r="H12" s="93" t="s">
        <v>532</v>
      </c>
      <c r="I12" s="97" t="s">
        <v>555</v>
      </c>
    </row>
    <row r="13" spans="1:17" ht="120" customHeight="1" x14ac:dyDescent="0.3">
      <c r="A13" s="94" t="s">
        <v>144</v>
      </c>
      <c r="B13" s="24" t="s">
        <v>533</v>
      </c>
      <c r="C13" s="82">
        <v>25000</v>
      </c>
      <c r="D13" s="83">
        <v>25000</v>
      </c>
      <c r="E13" s="84">
        <v>0</v>
      </c>
      <c r="F13" s="84">
        <v>0</v>
      </c>
      <c r="G13" s="85">
        <v>25000</v>
      </c>
      <c r="H13" s="93" t="s">
        <v>534</v>
      </c>
      <c r="I13" s="97" t="s">
        <v>549</v>
      </c>
    </row>
    <row r="14" spans="1:17" ht="90" customHeight="1" x14ac:dyDescent="0.3">
      <c r="A14" s="94" t="s">
        <v>144</v>
      </c>
      <c r="B14" s="24" t="s">
        <v>535</v>
      </c>
      <c r="C14" s="82">
        <v>10000</v>
      </c>
      <c r="D14" s="83">
        <v>8791.56</v>
      </c>
      <c r="E14" s="84">
        <v>0</v>
      </c>
      <c r="F14" s="84">
        <v>0</v>
      </c>
      <c r="G14" s="85">
        <v>8791.56</v>
      </c>
      <c r="H14" s="98" t="s">
        <v>536</v>
      </c>
      <c r="I14" s="97" t="s">
        <v>550</v>
      </c>
    </row>
    <row r="15" spans="1:17" ht="145" customHeight="1" x14ac:dyDescent="0.3">
      <c r="A15" s="94" t="s">
        <v>158</v>
      </c>
      <c r="B15" s="24" t="s">
        <v>537</v>
      </c>
      <c r="C15" s="95">
        <v>1000000</v>
      </c>
      <c r="D15" s="83">
        <v>1000000</v>
      </c>
      <c r="E15" s="84">
        <v>6513.98</v>
      </c>
      <c r="F15" s="84">
        <v>0</v>
      </c>
      <c r="G15" s="90">
        <v>1006513.98</v>
      </c>
      <c r="H15" s="93" t="s">
        <v>556</v>
      </c>
      <c r="I15" s="97" t="s">
        <v>538</v>
      </c>
    </row>
  </sheetData>
  <sheetProtection formatCells="0" formatColumns="0" formatRows="0" insertColumns="0" insertRows="0" insertHyperlinks="0" deleteColumns="0" deleteRows="0" sort="0" autoFilter="0" pivotTables="0"/>
  <mergeCells count="1">
    <mergeCell ref="A1:I1"/>
  </mergeCells>
  <printOptions gridLines="1"/>
  <pageMargins left="0.51181102362204722" right="0.51181102362204722" top="0.55118110236220474" bottom="0.55118110236220474" header="0" footer="0"/>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'Programske djelatnosti'!$A$1:$A$28</xm:f>
          </x14:formula1>
          <xm:sqref>A4:A1048576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view="pageLayout" zoomScaleNormal="100" workbookViewId="0">
      <selection activeCell="A2" sqref="A2:G2"/>
    </sheetView>
  </sheetViews>
  <sheetFormatPr defaultRowHeight="14.5" x14ac:dyDescent="0.35"/>
  <cols>
    <col min="1" max="1" width="7.54296875" bestFit="1" customWidth="1"/>
    <col min="2" max="2" width="38" customWidth="1"/>
    <col min="3" max="3" width="13.26953125" style="48" customWidth="1"/>
    <col min="4" max="4" width="15.26953125" style="48" customWidth="1"/>
    <col min="5" max="7" width="11.26953125" style="48" customWidth="1"/>
    <col min="8" max="8" width="11.1796875" style="48" customWidth="1"/>
    <col min="9" max="9" width="13.26953125" style="48" customWidth="1"/>
  </cols>
  <sheetData>
    <row r="1" spans="1:9" x14ac:dyDescent="0.35">
      <c r="A1" s="118" t="s">
        <v>498</v>
      </c>
      <c r="B1" s="118" t="s">
        <v>503</v>
      </c>
      <c r="C1" s="113" t="s">
        <v>488</v>
      </c>
      <c r="D1" s="113" t="s">
        <v>489</v>
      </c>
      <c r="E1" s="121" t="s">
        <v>490</v>
      </c>
      <c r="F1" s="122"/>
      <c r="G1" s="122"/>
      <c r="H1" s="123"/>
      <c r="I1" s="113" t="s">
        <v>491</v>
      </c>
    </row>
    <row r="2" spans="1:9" ht="39" customHeight="1" thickBot="1" x14ac:dyDescent="0.4">
      <c r="A2" s="119"/>
      <c r="B2" s="120"/>
      <c r="C2" s="114"/>
      <c r="D2" s="114"/>
      <c r="E2" s="43" t="s">
        <v>492</v>
      </c>
      <c r="F2" s="43" t="s">
        <v>493</v>
      </c>
      <c r="G2" s="43" t="s">
        <v>494</v>
      </c>
      <c r="H2" s="43" t="s">
        <v>495</v>
      </c>
      <c r="I2" s="114"/>
    </row>
    <row r="3" spans="1:9" ht="15" thickBot="1" x14ac:dyDescent="0.4">
      <c r="A3" s="56" t="str">
        <f>+IF(C3=C4," ","GREŠKA")</f>
        <v>GREŠKA</v>
      </c>
      <c r="B3" s="55" t="s">
        <v>502</v>
      </c>
      <c r="C3" s="57">
        <f>+'2. IZVRŠENJE PLANA PROGRAMA'!F2</f>
        <v>46500</v>
      </c>
      <c r="D3" s="44"/>
      <c r="E3" s="115"/>
      <c r="F3" s="116"/>
      <c r="G3" s="116"/>
      <c r="H3" s="117"/>
      <c r="I3" s="58">
        <f>+'2. IZVRŠENJE PLANA PROGRAMA'!E2</f>
        <v>6513.98</v>
      </c>
    </row>
    <row r="4" spans="1:9" ht="15.75" customHeight="1" thickBot="1" x14ac:dyDescent="0.4">
      <c r="A4" s="59" t="str">
        <f>+IF(I3=I4," ","GREŠKA")</f>
        <v>GREŠKA</v>
      </c>
      <c r="B4" s="53" t="s">
        <v>496</v>
      </c>
      <c r="C4" s="51">
        <f t="shared" ref="C4:I4" si="0">SUM(C5:C1048576)</f>
        <v>81500</v>
      </c>
      <c r="D4" s="46">
        <f t="shared" si="0"/>
        <v>14455</v>
      </c>
      <c r="E4" s="46">
        <f t="shared" si="0"/>
        <v>0</v>
      </c>
      <c r="F4" s="46">
        <f t="shared" si="0"/>
        <v>0</v>
      </c>
      <c r="G4" s="46">
        <f t="shared" si="0"/>
        <v>0</v>
      </c>
      <c r="H4" s="46">
        <f t="shared" si="0"/>
        <v>0</v>
      </c>
      <c r="I4" s="46">
        <f t="shared" si="0"/>
        <v>95955</v>
      </c>
    </row>
    <row r="5" spans="1:9" ht="22.5" customHeight="1" x14ac:dyDescent="0.35">
      <c r="A5" s="45"/>
      <c r="B5" s="52">
        <v>67111</v>
      </c>
      <c r="C5" s="47">
        <v>53500</v>
      </c>
      <c r="D5" s="47"/>
      <c r="E5" s="47"/>
      <c r="F5" s="47"/>
      <c r="G5" s="47"/>
      <c r="H5" s="47"/>
      <c r="I5" s="47">
        <f>SUM(C5:H5)</f>
        <v>53500</v>
      </c>
    </row>
    <row r="6" spans="1:9" ht="22.5" customHeight="1" x14ac:dyDescent="0.35">
      <c r="A6" s="45"/>
      <c r="B6" s="50">
        <v>67121</v>
      </c>
      <c r="C6" s="47">
        <v>28000</v>
      </c>
      <c r="D6" s="47"/>
      <c r="E6" s="47"/>
      <c r="F6" s="47"/>
      <c r="G6" s="47"/>
      <c r="H6" s="47"/>
      <c r="I6" s="47">
        <f>SUM(C6:H6)</f>
        <v>28000</v>
      </c>
    </row>
    <row r="7" spans="1:9" ht="22.5" customHeight="1" x14ac:dyDescent="0.35">
      <c r="A7" s="45"/>
      <c r="B7" s="50">
        <v>92211</v>
      </c>
      <c r="C7" s="47"/>
      <c r="D7" s="47">
        <v>14455</v>
      </c>
      <c r="E7" s="47"/>
      <c r="F7" s="47"/>
      <c r="G7" s="47"/>
      <c r="H7" s="47"/>
      <c r="I7" s="47">
        <f t="shared" ref="I7:I19" si="1">SUM(C7:H7)</f>
        <v>14455</v>
      </c>
    </row>
    <row r="8" spans="1:9" ht="22.5" customHeight="1" x14ac:dyDescent="0.35">
      <c r="A8" s="45"/>
      <c r="B8" s="50" t="e">
        <f>+VLOOKUP(A8,'Kontni plan'!B:C,2,0)</f>
        <v>#N/A</v>
      </c>
      <c r="C8" s="47"/>
      <c r="D8" s="47"/>
      <c r="E8" s="61"/>
      <c r="F8" s="47"/>
      <c r="G8" s="47"/>
      <c r="H8" s="47"/>
      <c r="I8" s="47">
        <f t="shared" si="1"/>
        <v>0</v>
      </c>
    </row>
    <row r="9" spans="1:9" ht="22.5" customHeight="1" x14ac:dyDescent="0.35">
      <c r="A9" s="45"/>
      <c r="B9" s="50" t="e">
        <f>+VLOOKUP(A9,'Kontni plan'!B:C,2,0)</f>
        <v>#N/A</v>
      </c>
      <c r="C9" s="47"/>
      <c r="D9" s="47"/>
      <c r="E9" s="47"/>
      <c r="F9" s="47"/>
      <c r="G9" s="47"/>
      <c r="H9" s="47"/>
      <c r="I9" s="47">
        <f t="shared" si="1"/>
        <v>0</v>
      </c>
    </row>
    <row r="10" spans="1:9" ht="22.5" customHeight="1" x14ac:dyDescent="0.35">
      <c r="A10" s="45"/>
      <c r="B10" s="50" t="e">
        <f>+VLOOKUP(A10,'Kontni plan'!B:C,2,0)</f>
        <v>#N/A</v>
      </c>
      <c r="C10" s="47"/>
      <c r="D10" s="47"/>
      <c r="E10" s="47"/>
      <c r="F10" s="47"/>
      <c r="G10" s="47"/>
      <c r="H10" s="47"/>
      <c r="I10" s="47">
        <f t="shared" si="1"/>
        <v>0</v>
      </c>
    </row>
    <row r="11" spans="1:9" ht="22.5" customHeight="1" x14ac:dyDescent="0.35">
      <c r="A11" s="45"/>
      <c r="B11" s="50" t="e">
        <f>+VLOOKUP(A11,'Kontni plan'!B:C,2,0)</f>
        <v>#N/A</v>
      </c>
      <c r="C11" s="47"/>
      <c r="D11" s="47"/>
      <c r="E11" s="47"/>
      <c r="F11" s="47"/>
      <c r="G11" s="47"/>
      <c r="H11" s="47"/>
      <c r="I11" s="47">
        <f t="shared" si="1"/>
        <v>0</v>
      </c>
    </row>
    <row r="12" spans="1:9" ht="22.5" customHeight="1" x14ac:dyDescent="0.35">
      <c r="A12" s="45"/>
      <c r="B12" s="50" t="e">
        <f>+VLOOKUP(A12,'Kontni plan'!B:C,2,0)</f>
        <v>#N/A</v>
      </c>
      <c r="C12" s="47"/>
      <c r="D12" s="47"/>
      <c r="E12" s="47"/>
      <c r="F12" s="47"/>
      <c r="G12" s="47"/>
      <c r="H12" s="47"/>
      <c r="I12" s="47">
        <f t="shared" si="1"/>
        <v>0</v>
      </c>
    </row>
    <row r="13" spans="1:9" ht="22.5" customHeight="1" x14ac:dyDescent="0.35">
      <c r="A13" s="45"/>
      <c r="B13" s="50" t="e">
        <f>+VLOOKUP(A13,'Kontni plan'!B:C,2,0)</f>
        <v>#N/A</v>
      </c>
      <c r="C13" s="47"/>
      <c r="D13" s="47"/>
      <c r="E13" s="47"/>
      <c r="F13" s="47"/>
      <c r="G13" s="47"/>
      <c r="H13" s="47"/>
      <c r="I13" s="47">
        <f t="shared" si="1"/>
        <v>0</v>
      </c>
    </row>
    <row r="14" spans="1:9" ht="22.5" customHeight="1" x14ac:dyDescent="0.35">
      <c r="A14" s="45"/>
      <c r="B14" s="50" t="e">
        <f>+VLOOKUP(A14,'Kontni plan'!B:C,2,0)</f>
        <v>#N/A</v>
      </c>
      <c r="C14" s="47"/>
      <c r="D14" s="47"/>
      <c r="E14" s="47"/>
      <c r="F14" s="47"/>
      <c r="G14" s="47"/>
      <c r="H14" s="47"/>
      <c r="I14" s="47">
        <f t="shared" si="1"/>
        <v>0</v>
      </c>
    </row>
    <row r="15" spans="1:9" ht="22.5" customHeight="1" x14ac:dyDescent="0.35">
      <c r="A15" s="45"/>
      <c r="B15" s="50" t="e">
        <f>+VLOOKUP(A15,'Kontni plan'!B:C,2,0)</f>
        <v>#N/A</v>
      </c>
      <c r="C15" s="47"/>
      <c r="D15" s="47"/>
      <c r="E15" s="47"/>
      <c r="F15" s="47"/>
      <c r="G15" s="47"/>
      <c r="H15" s="47"/>
      <c r="I15" s="47">
        <f t="shared" si="1"/>
        <v>0</v>
      </c>
    </row>
    <row r="16" spans="1:9" ht="22.5" customHeight="1" x14ac:dyDescent="0.35">
      <c r="A16" s="45"/>
      <c r="B16" s="50" t="e">
        <f>+VLOOKUP(A16,'Kontni plan'!B:C,2,0)</f>
        <v>#N/A</v>
      </c>
      <c r="C16" s="47"/>
      <c r="D16" s="47"/>
      <c r="E16" s="47"/>
      <c r="F16" s="47"/>
      <c r="G16" s="47"/>
      <c r="H16" s="47"/>
      <c r="I16" s="47">
        <f t="shared" si="1"/>
        <v>0</v>
      </c>
    </row>
    <row r="17" spans="1:9" ht="22.5" customHeight="1" x14ac:dyDescent="0.35">
      <c r="A17" s="45"/>
      <c r="B17" s="50" t="e">
        <f>+VLOOKUP(A17,'Kontni plan'!B:C,2,0)</f>
        <v>#N/A</v>
      </c>
      <c r="C17" s="47"/>
      <c r="D17" s="47"/>
      <c r="E17" s="47"/>
      <c r="F17" s="47"/>
      <c r="G17" s="47"/>
      <c r="H17" s="47"/>
      <c r="I17" s="47">
        <f t="shared" si="1"/>
        <v>0</v>
      </c>
    </row>
    <row r="18" spans="1:9" ht="22.5" customHeight="1" x14ac:dyDescent="0.35">
      <c r="A18" s="45"/>
      <c r="B18" s="50" t="e">
        <f>+VLOOKUP(A18,'Kontni plan'!B:C,2,0)</f>
        <v>#N/A</v>
      </c>
      <c r="C18" s="47"/>
      <c r="D18" s="47"/>
      <c r="E18" s="47"/>
      <c r="F18" s="47"/>
      <c r="G18" s="47"/>
      <c r="H18" s="47"/>
      <c r="I18" s="47">
        <f t="shared" si="1"/>
        <v>0</v>
      </c>
    </row>
    <row r="19" spans="1:9" ht="22.5" customHeight="1" x14ac:dyDescent="0.35">
      <c r="A19" s="45"/>
      <c r="B19" s="50" t="e">
        <f>+VLOOKUP(A19,'Kontni plan'!B:C,2,0)</f>
        <v>#N/A</v>
      </c>
      <c r="C19" s="47"/>
      <c r="D19" s="47"/>
      <c r="E19" s="47"/>
      <c r="F19" s="47"/>
      <c r="G19" s="47"/>
      <c r="H19" s="47"/>
      <c r="I19" s="47">
        <f t="shared" si="1"/>
        <v>0</v>
      </c>
    </row>
    <row r="20" spans="1:9" ht="22.5" customHeight="1" x14ac:dyDescent="0.35">
      <c r="A20" s="45"/>
      <c r="B20" s="50" t="e">
        <f>+VLOOKUP(A20,'Kontni plan'!B:C,2,0)</f>
        <v>#N/A</v>
      </c>
      <c r="C20" s="47"/>
      <c r="D20" s="47"/>
      <c r="E20" s="47"/>
      <c r="F20" s="47"/>
      <c r="G20" s="47"/>
      <c r="H20" s="47"/>
      <c r="I20" s="47">
        <f t="shared" ref="I20:I23" si="2">SUM(C20:H20)</f>
        <v>0</v>
      </c>
    </row>
    <row r="21" spans="1:9" ht="22.5" customHeight="1" x14ac:dyDescent="0.35">
      <c r="A21" s="45"/>
      <c r="B21" s="50" t="e">
        <f>+VLOOKUP(A21,'Kontni plan'!B:C,2,0)</f>
        <v>#N/A</v>
      </c>
      <c r="C21" s="47"/>
      <c r="D21" s="47"/>
      <c r="E21" s="47"/>
      <c r="F21" s="47"/>
      <c r="G21" s="47"/>
      <c r="H21" s="47"/>
      <c r="I21" s="47">
        <f t="shared" si="2"/>
        <v>0</v>
      </c>
    </row>
    <row r="22" spans="1:9" ht="22.5" customHeight="1" x14ac:dyDescent="0.35">
      <c r="A22" s="45"/>
      <c r="B22" s="50" t="e">
        <f>+VLOOKUP(A22,'Kontni plan'!B:C,2,0)</f>
        <v>#N/A</v>
      </c>
      <c r="C22" s="47"/>
      <c r="D22" s="47"/>
      <c r="E22" s="47"/>
      <c r="F22" s="47"/>
      <c r="G22" s="47"/>
      <c r="H22" s="47"/>
      <c r="I22" s="47">
        <f t="shared" si="2"/>
        <v>0</v>
      </c>
    </row>
    <row r="23" spans="1:9" ht="22.5" customHeight="1" x14ac:dyDescent="0.35">
      <c r="A23" s="45"/>
      <c r="B23" s="50" t="e">
        <f>+VLOOKUP(A23,'Kontni plan'!B:C,2,0)</f>
        <v>#N/A</v>
      </c>
      <c r="C23" s="47"/>
      <c r="D23" s="47"/>
      <c r="E23" s="47"/>
      <c r="F23" s="47"/>
      <c r="G23" s="47"/>
      <c r="H23" s="47"/>
      <c r="I23" s="47">
        <f t="shared" si="2"/>
        <v>0</v>
      </c>
    </row>
  </sheetData>
  <mergeCells count="7">
    <mergeCell ref="I1:I2"/>
    <mergeCell ref="E3:H3"/>
    <mergeCell ref="A1:A2"/>
    <mergeCell ref="B1:B2"/>
    <mergeCell ref="C1:C2"/>
    <mergeCell ref="D1:D2"/>
    <mergeCell ref="E1:H1"/>
  </mergeCells>
  <pageMargins left="0.51181102362204722" right="0.51181102362204722" top="0.55118110236220474" bottom="0.55118110236220474" header="0" footer="0"/>
  <pageSetup paperSize="9" orientation="landscape" horizontalDpi="4294967294" verticalDpi="4294967295" r:id="rId1"/>
  <headerFooter>
    <oddHeader>&amp;C&amp;"Calibri,Podebljano"&amp;14PRIHODI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14:formula1>
            <xm:f>'Kontni plan'!$B$146:$B$319</xm:f>
          </x14:formula1>
          <xm:sqref>A5:A1048576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6"/>
  <sheetViews>
    <sheetView view="pageLayout" zoomScaleNormal="100" workbookViewId="0">
      <selection activeCell="A2" sqref="A2:G2"/>
    </sheetView>
  </sheetViews>
  <sheetFormatPr defaultRowHeight="14.5" x14ac:dyDescent="0.35"/>
  <cols>
    <col min="1" max="1" width="7.54296875" bestFit="1" customWidth="1"/>
    <col min="2" max="2" width="38.1796875" customWidth="1"/>
    <col min="3" max="3" width="13.453125" style="48" customWidth="1"/>
    <col min="4" max="4" width="15" style="48" customWidth="1"/>
    <col min="5" max="8" width="11.26953125" style="48" customWidth="1"/>
    <col min="9" max="9" width="13.453125" style="48" customWidth="1"/>
  </cols>
  <sheetData>
    <row r="1" spans="1:9" x14ac:dyDescent="0.35">
      <c r="A1" s="118" t="s">
        <v>498</v>
      </c>
      <c r="B1" s="118" t="s">
        <v>503</v>
      </c>
      <c r="C1" s="113" t="s">
        <v>488</v>
      </c>
      <c r="D1" s="113" t="s">
        <v>489</v>
      </c>
      <c r="E1" s="121" t="s">
        <v>490</v>
      </c>
      <c r="F1" s="122"/>
      <c r="G1" s="122"/>
      <c r="H1" s="123"/>
      <c r="I1" s="113" t="s">
        <v>491</v>
      </c>
    </row>
    <row r="2" spans="1:9" ht="39" customHeight="1" thickBot="1" x14ac:dyDescent="0.4">
      <c r="A2" s="119"/>
      <c r="B2" s="120"/>
      <c r="C2" s="114"/>
      <c r="D2" s="114"/>
      <c r="E2" s="43" t="s">
        <v>492</v>
      </c>
      <c r="F2" s="43" t="s">
        <v>493</v>
      </c>
      <c r="G2" s="43" t="s">
        <v>494</v>
      </c>
      <c r="H2" s="43" t="s">
        <v>495</v>
      </c>
      <c r="I2" s="114"/>
    </row>
    <row r="3" spans="1:9" ht="15" thickBot="1" x14ac:dyDescent="0.4">
      <c r="A3" s="56" t="str">
        <f>+IF(C3=C4," ","GREŠKA")</f>
        <v>GREŠKA</v>
      </c>
      <c r="B3" s="55" t="s">
        <v>499</v>
      </c>
      <c r="C3" s="57">
        <f>+'2. IZVRŠENJE PLANA PROGRAMA'!F2</f>
        <v>46500</v>
      </c>
      <c r="D3" s="44"/>
      <c r="E3" s="115"/>
      <c r="F3" s="116"/>
      <c r="G3" s="116"/>
      <c r="H3" s="117"/>
      <c r="I3" s="58">
        <f>+'2. IZVRŠENJE PLANA PROGRAMA'!E2</f>
        <v>6513.98</v>
      </c>
    </row>
    <row r="4" spans="1:9" ht="15.75" customHeight="1" thickBot="1" x14ac:dyDescent="0.4">
      <c r="A4" s="59" t="str">
        <f>+IF(I3=I4," ","GREŠKA")</f>
        <v>GREŠKA</v>
      </c>
      <c r="B4" s="53" t="s">
        <v>497</v>
      </c>
      <c r="C4" s="51">
        <f t="shared" ref="C4:I4" si="0">SUM(C5:C1048576)</f>
        <v>81500</v>
      </c>
      <c r="D4" s="46">
        <f t="shared" si="0"/>
        <v>14455</v>
      </c>
      <c r="E4" s="46"/>
      <c r="F4" s="46">
        <f t="shared" si="0"/>
        <v>0</v>
      </c>
      <c r="G4" s="46">
        <f t="shared" si="0"/>
        <v>0</v>
      </c>
      <c r="H4" s="46">
        <f t="shared" si="0"/>
        <v>0</v>
      </c>
      <c r="I4" s="46">
        <f t="shared" si="0"/>
        <v>95955</v>
      </c>
    </row>
    <row r="5" spans="1:9" ht="22.5" customHeight="1" x14ac:dyDescent="0.35">
      <c r="A5" s="45"/>
      <c r="B5" s="52">
        <v>32391</v>
      </c>
      <c r="C5" s="47">
        <v>24000</v>
      </c>
      <c r="D5" s="47">
        <v>4000</v>
      </c>
      <c r="E5" s="47"/>
      <c r="F5" s="47"/>
      <c r="G5" s="47"/>
      <c r="H5" s="47"/>
      <c r="I5" s="47">
        <f>SUM(C5:H5)</f>
        <v>28000</v>
      </c>
    </row>
    <row r="6" spans="1:9" ht="22.5" customHeight="1" x14ac:dyDescent="0.35">
      <c r="A6" s="45"/>
      <c r="B6" s="50">
        <v>32339</v>
      </c>
      <c r="C6" s="47">
        <v>12000</v>
      </c>
      <c r="D6" s="47">
        <v>0</v>
      </c>
      <c r="E6" s="47"/>
      <c r="F6" s="47"/>
      <c r="G6" s="47"/>
      <c r="H6" s="47"/>
      <c r="I6" s="47">
        <f>SUM(C6:H6)</f>
        <v>12000</v>
      </c>
    </row>
    <row r="7" spans="1:9" ht="22.5" customHeight="1" x14ac:dyDescent="0.35">
      <c r="A7" s="45"/>
      <c r="B7" s="50">
        <v>32372</v>
      </c>
      <c r="C7" s="47">
        <v>0</v>
      </c>
      <c r="D7" s="47">
        <v>4900</v>
      </c>
      <c r="E7" s="47"/>
      <c r="F7" s="47"/>
      <c r="G7" s="47"/>
      <c r="H7" s="47"/>
      <c r="I7" s="47">
        <f t="shared" ref="I7:I44" si="1">SUM(C7:H7)</f>
        <v>4900</v>
      </c>
    </row>
    <row r="8" spans="1:9" ht="22.5" customHeight="1" x14ac:dyDescent="0.35">
      <c r="A8" s="45"/>
      <c r="B8" s="50">
        <v>42211</v>
      </c>
      <c r="C8" s="47">
        <v>28000</v>
      </c>
      <c r="D8" s="47">
        <v>5074</v>
      </c>
      <c r="E8" s="47"/>
      <c r="F8" s="47"/>
      <c r="G8" s="47"/>
      <c r="H8" s="47"/>
      <c r="I8" s="47">
        <f t="shared" si="1"/>
        <v>33074</v>
      </c>
    </row>
    <row r="9" spans="1:9" ht="22.5" customHeight="1" x14ac:dyDescent="0.35">
      <c r="A9" s="45"/>
      <c r="B9" s="50">
        <v>42239</v>
      </c>
      <c r="C9" s="47">
        <v>2500</v>
      </c>
      <c r="D9" s="47">
        <v>481</v>
      </c>
      <c r="E9" s="47"/>
      <c r="F9" s="47"/>
      <c r="G9" s="47"/>
      <c r="H9" s="47"/>
      <c r="I9" s="47">
        <f t="shared" si="1"/>
        <v>2981</v>
      </c>
    </row>
    <row r="10" spans="1:9" ht="22.5" customHeight="1" x14ac:dyDescent="0.35">
      <c r="A10" s="45"/>
      <c r="B10" s="50">
        <v>32331</v>
      </c>
      <c r="C10" s="47">
        <v>15000</v>
      </c>
      <c r="D10" s="47"/>
      <c r="E10" s="61"/>
      <c r="F10" s="47"/>
      <c r="G10" s="47"/>
      <c r="H10" s="47"/>
      <c r="I10" s="47">
        <f t="shared" si="1"/>
        <v>15000</v>
      </c>
    </row>
    <row r="11" spans="1:9" ht="22.5" customHeight="1" x14ac:dyDescent="0.35">
      <c r="A11" s="45"/>
      <c r="B11" s="50" t="e">
        <f>+VLOOKUP(A11,'Kontni plan'!B:C,2,0)</f>
        <v>#N/A</v>
      </c>
      <c r="C11" s="47"/>
      <c r="D11" s="47"/>
      <c r="E11" s="47"/>
      <c r="F11" s="47"/>
      <c r="G11" s="47"/>
      <c r="H11" s="47"/>
      <c r="I11" s="47">
        <f t="shared" si="1"/>
        <v>0</v>
      </c>
    </row>
    <row r="12" spans="1:9" ht="22.5" customHeight="1" x14ac:dyDescent="0.35">
      <c r="A12" s="45"/>
      <c r="B12" s="50" t="e">
        <f>+VLOOKUP(A12,'Kontni plan'!B:C,2,0)</f>
        <v>#N/A</v>
      </c>
      <c r="C12" s="47"/>
      <c r="D12" s="47"/>
      <c r="E12" s="47"/>
      <c r="F12" s="47"/>
      <c r="G12" s="47"/>
      <c r="H12" s="47"/>
      <c r="I12" s="47">
        <f t="shared" si="1"/>
        <v>0</v>
      </c>
    </row>
    <row r="13" spans="1:9" ht="22.5" customHeight="1" x14ac:dyDescent="0.35">
      <c r="A13" s="45"/>
      <c r="B13" s="50" t="e">
        <f>+VLOOKUP(A13,'Kontni plan'!B:C,2,0)</f>
        <v>#N/A</v>
      </c>
      <c r="C13" s="47"/>
      <c r="D13" s="47"/>
      <c r="E13" s="47"/>
      <c r="F13" s="47"/>
      <c r="G13" s="47"/>
      <c r="H13" s="47"/>
      <c r="I13" s="47">
        <f t="shared" si="1"/>
        <v>0</v>
      </c>
    </row>
    <row r="14" spans="1:9" ht="22.5" customHeight="1" x14ac:dyDescent="0.35">
      <c r="A14" s="45"/>
      <c r="B14" s="50" t="e">
        <f>+VLOOKUP(A14,'Kontni plan'!B:C,2,0)</f>
        <v>#N/A</v>
      </c>
      <c r="C14" s="47"/>
      <c r="D14" s="47"/>
      <c r="E14" s="47"/>
      <c r="F14" s="47"/>
      <c r="G14" s="47"/>
      <c r="H14" s="47"/>
      <c r="I14" s="47">
        <f t="shared" si="1"/>
        <v>0</v>
      </c>
    </row>
    <row r="15" spans="1:9" ht="22.5" customHeight="1" x14ac:dyDescent="0.35">
      <c r="A15" s="45"/>
      <c r="B15" s="50" t="e">
        <f>+VLOOKUP(A15,'Kontni plan'!B:C,2,0)</f>
        <v>#N/A</v>
      </c>
      <c r="C15" s="47"/>
      <c r="D15" s="47"/>
      <c r="E15" s="47"/>
      <c r="F15" s="47"/>
      <c r="G15" s="47"/>
      <c r="H15" s="47"/>
      <c r="I15" s="47">
        <f t="shared" si="1"/>
        <v>0</v>
      </c>
    </row>
    <row r="16" spans="1:9" ht="22.5" customHeight="1" x14ac:dyDescent="0.35">
      <c r="A16" s="45"/>
      <c r="B16" s="50" t="e">
        <f>+VLOOKUP(A16,'Kontni plan'!B:C,2,0)</f>
        <v>#N/A</v>
      </c>
      <c r="C16" s="47"/>
      <c r="D16" s="47"/>
      <c r="E16" s="47"/>
      <c r="F16" s="47"/>
      <c r="G16" s="47"/>
      <c r="H16" s="47"/>
      <c r="I16" s="47">
        <f t="shared" si="1"/>
        <v>0</v>
      </c>
    </row>
    <row r="17" spans="1:9" ht="22.5" customHeight="1" x14ac:dyDescent="0.35">
      <c r="A17" s="45"/>
      <c r="B17" s="50" t="e">
        <f>+VLOOKUP(A17,'Kontni plan'!B:C,2,0)</f>
        <v>#N/A</v>
      </c>
      <c r="C17" s="47"/>
      <c r="D17" s="47"/>
      <c r="E17" s="47"/>
      <c r="F17" s="47"/>
      <c r="G17" s="47"/>
      <c r="H17" s="47"/>
      <c r="I17" s="47">
        <f t="shared" si="1"/>
        <v>0</v>
      </c>
    </row>
    <row r="18" spans="1:9" ht="22.5" customHeight="1" x14ac:dyDescent="0.35">
      <c r="A18" s="45"/>
      <c r="B18" s="50" t="e">
        <f>+VLOOKUP(A18,'Kontni plan'!B:C,2,0)</f>
        <v>#N/A</v>
      </c>
      <c r="C18" s="47"/>
      <c r="D18" s="47"/>
      <c r="E18" s="47"/>
      <c r="F18" s="47"/>
      <c r="G18" s="47"/>
      <c r="H18" s="47"/>
      <c r="I18" s="47">
        <f t="shared" si="1"/>
        <v>0</v>
      </c>
    </row>
    <row r="19" spans="1:9" ht="22.5" customHeight="1" x14ac:dyDescent="0.35">
      <c r="A19" s="45"/>
      <c r="B19" s="50" t="e">
        <f>+VLOOKUP(A19,'Kontni plan'!B:C,2,0)</f>
        <v>#N/A</v>
      </c>
      <c r="C19" s="47"/>
      <c r="D19" s="47"/>
      <c r="E19" s="47"/>
      <c r="F19" s="47"/>
      <c r="G19" s="47"/>
      <c r="H19" s="47"/>
      <c r="I19" s="47">
        <f t="shared" si="1"/>
        <v>0</v>
      </c>
    </row>
    <row r="20" spans="1:9" ht="22.5" customHeight="1" x14ac:dyDescent="0.35">
      <c r="A20" s="45"/>
      <c r="B20" s="50" t="e">
        <f>+VLOOKUP(A20,'Kontni plan'!B:C,2,0)</f>
        <v>#N/A</v>
      </c>
      <c r="C20" s="47"/>
      <c r="D20" s="47"/>
      <c r="E20" s="47"/>
      <c r="F20" s="47"/>
      <c r="G20" s="47"/>
      <c r="H20" s="47"/>
      <c r="I20" s="47">
        <f t="shared" si="1"/>
        <v>0</v>
      </c>
    </row>
    <row r="21" spans="1:9" ht="22.5" customHeight="1" x14ac:dyDescent="0.35">
      <c r="A21" s="45"/>
      <c r="B21" s="50" t="e">
        <f>+VLOOKUP(A21,'Kontni plan'!B:C,2,0)</f>
        <v>#N/A</v>
      </c>
      <c r="C21" s="47"/>
      <c r="D21" s="47"/>
      <c r="E21" s="47"/>
      <c r="F21" s="47"/>
      <c r="G21" s="47"/>
      <c r="H21" s="47"/>
      <c r="I21" s="47">
        <f t="shared" si="1"/>
        <v>0</v>
      </c>
    </row>
    <row r="22" spans="1:9" ht="22.5" customHeight="1" x14ac:dyDescent="0.35">
      <c r="A22" s="45"/>
      <c r="B22" s="50" t="e">
        <f>+VLOOKUP(A22,'Kontni plan'!B:C,2,0)</f>
        <v>#N/A</v>
      </c>
      <c r="C22" s="47"/>
      <c r="D22" s="47"/>
      <c r="E22" s="47"/>
      <c r="F22" s="47"/>
      <c r="G22" s="47"/>
      <c r="H22" s="47"/>
      <c r="I22" s="47">
        <f t="shared" si="1"/>
        <v>0</v>
      </c>
    </row>
    <row r="23" spans="1:9" ht="22.5" customHeight="1" x14ac:dyDescent="0.35">
      <c r="A23" s="45"/>
      <c r="B23" s="50" t="e">
        <f>+VLOOKUP(A23,'Kontni plan'!B:C,2,0)</f>
        <v>#N/A</v>
      </c>
      <c r="C23" s="47"/>
      <c r="D23" s="47"/>
      <c r="E23" s="47"/>
      <c r="F23" s="47"/>
      <c r="G23" s="47"/>
      <c r="H23" s="47"/>
      <c r="I23" s="47">
        <f t="shared" si="1"/>
        <v>0</v>
      </c>
    </row>
    <row r="24" spans="1:9" ht="22.5" customHeight="1" x14ac:dyDescent="0.35">
      <c r="A24" s="45"/>
      <c r="B24" s="50" t="e">
        <f>+VLOOKUP(A24,'Kontni plan'!B:C,2,0)</f>
        <v>#N/A</v>
      </c>
      <c r="C24" s="47"/>
      <c r="D24" s="47"/>
      <c r="E24" s="47"/>
      <c r="F24" s="47"/>
      <c r="G24" s="47"/>
      <c r="H24" s="47"/>
      <c r="I24" s="47">
        <f t="shared" si="1"/>
        <v>0</v>
      </c>
    </row>
    <row r="25" spans="1:9" ht="22.5" customHeight="1" x14ac:dyDescent="0.35">
      <c r="A25" s="45"/>
      <c r="B25" s="50" t="e">
        <f>+VLOOKUP(A25,'Kontni plan'!B:C,2,0)</f>
        <v>#N/A</v>
      </c>
      <c r="C25" s="47"/>
      <c r="D25" s="47"/>
      <c r="E25" s="47"/>
      <c r="F25" s="47"/>
      <c r="G25" s="47"/>
      <c r="H25" s="47"/>
      <c r="I25" s="47">
        <f t="shared" si="1"/>
        <v>0</v>
      </c>
    </row>
    <row r="26" spans="1:9" ht="22.5" customHeight="1" x14ac:dyDescent="0.35">
      <c r="A26" s="45"/>
      <c r="B26" s="50" t="e">
        <f>+VLOOKUP(A26,'Kontni plan'!B:C,2,0)</f>
        <v>#N/A</v>
      </c>
      <c r="C26" s="47"/>
      <c r="D26" s="47"/>
      <c r="E26" s="47"/>
      <c r="F26" s="47"/>
      <c r="G26" s="47"/>
      <c r="H26" s="47"/>
      <c r="I26" s="47">
        <f t="shared" si="1"/>
        <v>0</v>
      </c>
    </row>
    <row r="27" spans="1:9" ht="22.5" customHeight="1" x14ac:dyDescent="0.35">
      <c r="A27" s="45"/>
      <c r="B27" s="50" t="e">
        <f>+VLOOKUP(A27,'Kontni plan'!B:C,2,0)</f>
        <v>#N/A</v>
      </c>
      <c r="C27" s="47"/>
      <c r="D27" s="47"/>
      <c r="E27" s="47"/>
      <c r="F27" s="47"/>
      <c r="G27" s="47"/>
      <c r="H27" s="47"/>
      <c r="I27" s="47">
        <f t="shared" si="1"/>
        <v>0</v>
      </c>
    </row>
    <row r="28" spans="1:9" ht="22.5" customHeight="1" x14ac:dyDescent="0.35">
      <c r="A28" s="45"/>
      <c r="B28" s="50" t="e">
        <f>+VLOOKUP(A28,'Kontni plan'!B:C,2,0)</f>
        <v>#N/A</v>
      </c>
      <c r="C28" s="47"/>
      <c r="D28" s="47"/>
      <c r="E28" s="47"/>
      <c r="F28" s="47"/>
      <c r="G28" s="47"/>
      <c r="H28" s="47"/>
      <c r="I28" s="47">
        <f t="shared" si="1"/>
        <v>0</v>
      </c>
    </row>
    <row r="29" spans="1:9" ht="22.5" customHeight="1" x14ac:dyDescent="0.35">
      <c r="A29" s="45"/>
      <c r="B29" s="50" t="e">
        <f>+VLOOKUP(A29,'Kontni plan'!B:C,2,0)</f>
        <v>#N/A</v>
      </c>
      <c r="C29" s="47"/>
      <c r="D29" s="47"/>
      <c r="E29" s="47"/>
      <c r="F29" s="47"/>
      <c r="G29" s="47"/>
      <c r="H29" s="47"/>
      <c r="I29" s="47">
        <f t="shared" si="1"/>
        <v>0</v>
      </c>
    </row>
    <row r="30" spans="1:9" ht="22.5" customHeight="1" x14ac:dyDescent="0.35">
      <c r="A30" s="45"/>
      <c r="B30" s="50" t="e">
        <f>+VLOOKUP(A30,'Kontni plan'!B:C,2,0)</f>
        <v>#N/A</v>
      </c>
      <c r="C30" s="47"/>
      <c r="D30" s="47"/>
      <c r="E30" s="47"/>
      <c r="F30" s="47"/>
      <c r="G30" s="47"/>
      <c r="H30" s="47"/>
      <c r="I30" s="47">
        <f t="shared" si="1"/>
        <v>0</v>
      </c>
    </row>
    <row r="31" spans="1:9" ht="22.5" customHeight="1" x14ac:dyDescent="0.35">
      <c r="A31" s="45"/>
      <c r="B31" s="50" t="e">
        <f>+VLOOKUP(A31,'Kontni plan'!B:C,2,0)</f>
        <v>#N/A</v>
      </c>
      <c r="C31" s="47"/>
      <c r="D31" s="47"/>
      <c r="E31" s="47"/>
      <c r="F31" s="47"/>
      <c r="G31" s="47"/>
      <c r="H31" s="47"/>
      <c r="I31" s="47">
        <f t="shared" si="1"/>
        <v>0</v>
      </c>
    </row>
    <row r="32" spans="1:9" ht="22.5" customHeight="1" x14ac:dyDescent="0.35">
      <c r="A32" s="45"/>
      <c r="B32" s="50" t="e">
        <f>+VLOOKUP(A32,'Kontni plan'!B:C,2,0)</f>
        <v>#N/A</v>
      </c>
      <c r="C32" s="47"/>
      <c r="D32" s="47"/>
      <c r="E32" s="47"/>
      <c r="F32" s="47"/>
      <c r="G32" s="47"/>
      <c r="H32" s="47"/>
      <c r="I32" s="47">
        <f t="shared" si="1"/>
        <v>0</v>
      </c>
    </row>
    <row r="33" spans="1:9" ht="22.5" customHeight="1" x14ac:dyDescent="0.35">
      <c r="A33" s="45"/>
      <c r="B33" s="50" t="e">
        <f>+VLOOKUP(A33,'Kontni plan'!B:C,2,0)</f>
        <v>#N/A</v>
      </c>
      <c r="C33" s="47"/>
      <c r="D33" s="47"/>
      <c r="E33" s="47"/>
      <c r="F33" s="47"/>
      <c r="G33" s="47"/>
      <c r="H33" s="47"/>
      <c r="I33" s="47">
        <f t="shared" si="1"/>
        <v>0</v>
      </c>
    </row>
    <row r="34" spans="1:9" ht="22.5" customHeight="1" x14ac:dyDescent="0.35">
      <c r="A34" s="45"/>
      <c r="B34" s="50" t="e">
        <f>+VLOOKUP(A34,'Kontni plan'!B:C,2,0)</f>
        <v>#N/A</v>
      </c>
      <c r="C34" s="47"/>
      <c r="D34" s="47"/>
      <c r="E34" s="47"/>
      <c r="F34" s="47"/>
      <c r="G34" s="47"/>
      <c r="H34" s="47"/>
      <c r="I34" s="47">
        <f t="shared" si="1"/>
        <v>0</v>
      </c>
    </row>
    <row r="35" spans="1:9" ht="22.5" customHeight="1" x14ac:dyDescent="0.35">
      <c r="A35" s="45"/>
      <c r="B35" s="50" t="e">
        <f>+VLOOKUP(A35,'Kontni plan'!B:C,2,0)</f>
        <v>#N/A</v>
      </c>
      <c r="C35" s="47"/>
      <c r="D35" s="47"/>
      <c r="E35" s="47"/>
      <c r="F35" s="47"/>
      <c r="G35" s="47"/>
      <c r="H35" s="47"/>
      <c r="I35" s="47">
        <f t="shared" si="1"/>
        <v>0</v>
      </c>
    </row>
    <row r="36" spans="1:9" ht="22.5" customHeight="1" x14ac:dyDescent="0.35">
      <c r="A36" s="45"/>
      <c r="B36" s="50" t="e">
        <f>+VLOOKUP(A36,'Kontni plan'!B:C,2,0)</f>
        <v>#N/A</v>
      </c>
      <c r="C36" s="47"/>
      <c r="D36" s="47"/>
      <c r="E36" s="47"/>
      <c r="F36" s="47"/>
      <c r="G36" s="47"/>
      <c r="H36" s="47"/>
      <c r="I36" s="47">
        <f t="shared" si="1"/>
        <v>0</v>
      </c>
    </row>
    <row r="37" spans="1:9" ht="22.5" customHeight="1" x14ac:dyDescent="0.35">
      <c r="A37" s="45"/>
      <c r="B37" s="50" t="e">
        <f>+VLOOKUP(A37,'Kontni plan'!B:C,2,0)</f>
        <v>#N/A</v>
      </c>
      <c r="C37" s="47"/>
      <c r="D37" s="47"/>
      <c r="E37" s="47"/>
      <c r="F37" s="47"/>
      <c r="G37" s="47"/>
      <c r="H37" s="47"/>
      <c r="I37" s="47">
        <f t="shared" si="1"/>
        <v>0</v>
      </c>
    </row>
    <row r="38" spans="1:9" ht="22.5" customHeight="1" x14ac:dyDescent="0.35">
      <c r="A38" s="45"/>
      <c r="B38" s="50" t="e">
        <f>+VLOOKUP(A38,'Kontni plan'!B:C,2,0)</f>
        <v>#N/A</v>
      </c>
      <c r="C38" s="47"/>
      <c r="D38" s="47"/>
      <c r="E38" s="47"/>
      <c r="F38" s="47"/>
      <c r="G38" s="47"/>
      <c r="H38" s="47"/>
      <c r="I38" s="47">
        <f t="shared" si="1"/>
        <v>0</v>
      </c>
    </row>
    <row r="39" spans="1:9" ht="22.5" customHeight="1" x14ac:dyDescent="0.35">
      <c r="A39" s="45"/>
      <c r="B39" s="50" t="e">
        <f>+VLOOKUP(A39,'Kontni plan'!B:C,2,0)</f>
        <v>#N/A</v>
      </c>
      <c r="C39" s="47"/>
      <c r="D39" s="47"/>
      <c r="E39" s="47"/>
      <c r="F39" s="47"/>
      <c r="G39" s="47"/>
      <c r="H39" s="47"/>
      <c r="I39" s="47">
        <f t="shared" si="1"/>
        <v>0</v>
      </c>
    </row>
    <row r="40" spans="1:9" ht="22.5" customHeight="1" x14ac:dyDescent="0.35">
      <c r="A40" s="45"/>
      <c r="B40" s="50" t="e">
        <f>+VLOOKUP(A40,'Kontni plan'!B:C,2,0)</f>
        <v>#N/A</v>
      </c>
      <c r="C40" s="47"/>
      <c r="D40" s="47"/>
      <c r="E40" s="47"/>
      <c r="F40" s="47"/>
      <c r="G40" s="47"/>
      <c r="H40" s="47"/>
      <c r="I40" s="47">
        <f t="shared" si="1"/>
        <v>0</v>
      </c>
    </row>
    <row r="41" spans="1:9" ht="22.5" customHeight="1" x14ac:dyDescent="0.35">
      <c r="A41" s="45"/>
      <c r="B41" s="50" t="e">
        <f>+VLOOKUP(A41,'Kontni plan'!B:C,2,0)</f>
        <v>#N/A</v>
      </c>
      <c r="C41" s="47"/>
      <c r="D41" s="47"/>
      <c r="E41" s="47"/>
      <c r="F41" s="47"/>
      <c r="G41" s="47"/>
      <c r="H41" s="47"/>
      <c r="I41" s="47">
        <f t="shared" si="1"/>
        <v>0</v>
      </c>
    </row>
    <row r="42" spans="1:9" ht="22.5" customHeight="1" x14ac:dyDescent="0.35">
      <c r="A42" s="45"/>
      <c r="B42" s="50" t="e">
        <f>+VLOOKUP(A42,'Kontni plan'!B:C,2,0)</f>
        <v>#N/A</v>
      </c>
      <c r="C42" s="47"/>
      <c r="D42" s="47"/>
      <c r="E42" s="47"/>
      <c r="F42" s="47"/>
      <c r="G42" s="47"/>
      <c r="H42" s="47"/>
      <c r="I42" s="47">
        <f t="shared" si="1"/>
        <v>0</v>
      </c>
    </row>
    <row r="43" spans="1:9" ht="22.5" customHeight="1" x14ac:dyDescent="0.35">
      <c r="A43" s="45"/>
      <c r="B43" s="50" t="e">
        <f>+VLOOKUP(A43,'Kontni plan'!B:C,2,0)</f>
        <v>#N/A</v>
      </c>
      <c r="C43" s="47"/>
      <c r="D43" s="47"/>
      <c r="E43" s="47"/>
      <c r="F43" s="47"/>
      <c r="G43" s="47"/>
      <c r="H43" s="47"/>
      <c r="I43" s="47">
        <f t="shared" si="1"/>
        <v>0</v>
      </c>
    </row>
    <row r="44" spans="1:9" ht="22.5" customHeight="1" x14ac:dyDescent="0.35">
      <c r="A44" s="45"/>
      <c r="B44" s="50" t="e">
        <f>+VLOOKUP(A44,'Kontni plan'!B:C,2,0)</f>
        <v>#N/A</v>
      </c>
      <c r="C44" s="47"/>
      <c r="D44" s="47"/>
      <c r="E44" s="47"/>
      <c r="F44" s="47"/>
      <c r="G44" s="47"/>
      <c r="H44" s="47"/>
      <c r="I44" s="47">
        <f t="shared" si="1"/>
        <v>0</v>
      </c>
    </row>
    <row r="45" spans="1:9" ht="22.5" customHeight="1" x14ac:dyDescent="0.35">
      <c r="A45" s="45"/>
      <c r="B45" s="50" t="e">
        <f>+VLOOKUP(A45,'Kontni plan'!B:C,2,0)</f>
        <v>#N/A</v>
      </c>
      <c r="C45" s="47"/>
      <c r="D45" s="47"/>
      <c r="E45" s="47"/>
      <c r="F45" s="47"/>
      <c r="G45" s="47"/>
      <c r="H45" s="47"/>
      <c r="I45" s="47">
        <f t="shared" ref="I45:I46" si="2">SUM(C45:H45)</f>
        <v>0</v>
      </c>
    </row>
    <row r="46" spans="1:9" ht="22.5" customHeight="1" x14ac:dyDescent="0.35">
      <c r="A46" s="45"/>
      <c r="B46" s="50" t="e">
        <f>+VLOOKUP(A46,'Kontni plan'!B:C,2,0)</f>
        <v>#N/A</v>
      </c>
      <c r="C46" s="47"/>
      <c r="D46" s="47"/>
      <c r="E46" s="47"/>
      <c r="F46" s="47"/>
      <c r="G46" s="47"/>
      <c r="H46" s="47"/>
      <c r="I46" s="47">
        <f t="shared" si="2"/>
        <v>0</v>
      </c>
    </row>
  </sheetData>
  <mergeCells count="7">
    <mergeCell ref="I1:I2"/>
    <mergeCell ref="E3:H3"/>
    <mergeCell ref="D1:D2"/>
    <mergeCell ref="E1:H1"/>
    <mergeCell ref="A1:A2"/>
    <mergeCell ref="B1:B2"/>
    <mergeCell ref="C1:C2"/>
  </mergeCells>
  <pageMargins left="0.51181102362204722" right="0.51181102362204722" top="0.55118110236220474" bottom="0.55118110236220474" header="0" footer="0"/>
  <pageSetup paperSize="9" scale="69" orientation="portrait" horizontalDpi="4294967294" verticalDpi="4294967295" r:id="rId1"/>
  <headerFooter>
    <oddHeader>&amp;C&amp;"Calibri,Podebljano"&amp;14RASHODI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14:formula1>
            <xm:f>'Kontni plan'!$B$2:$B$145</xm:f>
          </x14:formula1>
          <xm:sqref>A5:A46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9"/>
  <sheetViews>
    <sheetView topLeftCell="A10" workbookViewId="0">
      <selection activeCell="A2" sqref="A2:G2"/>
    </sheetView>
  </sheetViews>
  <sheetFormatPr defaultRowHeight="14.5" x14ac:dyDescent="0.35"/>
  <cols>
    <col min="1" max="1" width="8" bestFit="1" customWidth="1"/>
    <col min="2" max="2" width="12" bestFit="1" customWidth="1"/>
    <col min="3" max="3" width="72.453125" bestFit="1" customWidth="1"/>
  </cols>
  <sheetData>
    <row r="1" spans="1:3" x14ac:dyDescent="0.35">
      <c r="A1" s="42" t="s">
        <v>184</v>
      </c>
      <c r="B1" s="42" t="s">
        <v>185</v>
      </c>
      <c r="C1" s="42" t="s">
        <v>186</v>
      </c>
    </row>
    <row r="2" spans="1:3" x14ac:dyDescent="0.35">
      <c r="A2" s="42" t="s">
        <v>187</v>
      </c>
      <c r="B2" s="49">
        <v>3111</v>
      </c>
      <c r="C2" s="42" t="s">
        <v>320</v>
      </c>
    </row>
    <row r="3" spans="1:3" x14ac:dyDescent="0.35">
      <c r="A3" s="42" t="s">
        <v>187</v>
      </c>
      <c r="B3" s="49">
        <v>3112</v>
      </c>
      <c r="C3" s="42" t="s">
        <v>321</v>
      </c>
    </row>
    <row r="4" spans="1:3" x14ac:dyDescent="0.35">
      <c r="A4" s="42" t="s">
        <v>187</v>
      </c>
      <c r="B4" s="49">
        <v>3113</v>
      </c>
      <c r="C4" s="42" t="s">
        <v>322</v>
      </c>
    </row>
    <row r="5" spans="1:3" x14ac:dyDescent="0.35">
      <c r="A5" s="42" t="s">
        <v>187</v>
      </c>
      <c r="B5" s="49">
        <v>3114</v>
      </c>
      <c r="C5" s="42" t="s">
        <v>323</v>
      </c>
    </row>
    <row r="6" spans="1:3" x14ac:dyDescent="0.35">
      <c r="A6" s="42" t="s">
        <v>187</v>
      </c>
      <c r="B6" s="49">
        <v>3121</v>
      </c>
      <c r="C6" s="42" t="s">
        <v>324</v>
      </c>
    </row>
    <row r="7" spans="1:3" x14ac:dyDescent="0.35">
      <c r="A7" s="42" t="s">
        <v>187</v>
      </c>
      <c r="B7" s="49">
        <v>3131</v>
      </c>
      <c r="C7" s="42" t="s">
        <v>263</v>
      </c>
    </row>
    <row r="8" spans="1:3" x14ac:dyDescent="0.35">
      <c r="A8" s="42" t="s">
        <v>187</v>
      </c>
      <c r="B8" s="49">
        <v>3132</v>
      </c>
      <c r="C8" s="42" t="s">
        <v>261</v>
      </c>
    </row>
    <row r="9" spans="1:3" x14ac:dyDescent="0.35">
      <c r="A9" s="42" t="s">
        <v>187</v>
      </c>
      <c r="B9" s="49">
        <v>3133</v>
      </c>
      <c r="C9" s="42" t="s">
        <v>264</v>
      </c>
    </row>
    <row r="10" spans="1:3" x14ac:dyDescent="0.35">
      <c r="A10" s="42" t="s">
        <v>187</v>
      </c>
      <c r="B10" s="49">
        <v>3211</v>
      </c>
      <c r="C10" s="42" t="s">
        <v>291</v>
      </c>
    </row>
    <row r="11" spans="1:3" x14ac:dyDescent="0.35">
      <c r="A11" s="42" t="s">
        <v>187</v>
      </c>
      <c r="B11" s="49">
        <v>3212</v>
      </c>
      <c r="C11" s="42" t="s">
        <v>292</v>
      </c>
    </row>
    <row r="12" spans="1:3" x14ac:dyDescent="0.35">
      <c r="A12" s="42" t="s">
        <v>187</v>
      </c>
      <c r="B12" s="49">
        <v>3213</v>
      </c>
      <c r="C12" s="42" t="s">
        <v>293</v>
      </c>
    </row>
    <row r="13" spans="1:3" x14ac:dyDescent="0.35">
      <c r="A13" s="42" t="s">
        <v>187</v>
      </c>
      <c r="B13" s="49">
        <v>3214</v>
      </c>
      <c r="C13" s="42" t="s">
        <v>294</v>
      </c>
    </row>
    <row r="14" spans="1:3" x14ac:dyDescent="0.35">
      <c r="A14" s="42" t="s">
        <v>187</v>
      </c>
      <c r="B14" s="49">
        <v>3221</v>
      </c>
      <c r="C14" s="42" t="s">
        <v>295</v>
      </c>
    </row>
    <row r="15" spans="1:3" x14ac:dyDescent="0.35">
      <c r="A15" s="42" t="s">
        <v>187</v>
      </c>
      <c r="B15" s="49">
        <v>3222</v>
      </c>
      <c r="C15" s="42" t="s">
        <v>296</v>
      </c>
    </row>
    <row r="16" spans="1:3" x14ac:dyDescent="0.35">
      <c r="A16" s="42" t="s">
        <v>187</v>
      </c>
      <c r="B16" s="49">
        <v>3223</v>
      </c>
      <c r="C16" s="42" t="s">
        <v>297</v>
      </c>
    </row>
    <row r="17" spans="1:3" x14ac:dyDescent="0.35">
      <c r="A17" s="42" t="s">
        <v>187</v>
      </c>
      <c r="B17" s="49">
        <v>3224</v>
      </c>
      <c r="C17" s="42" t="s">
        <v>298</v>
      </c>
    </row>
    <row r="18" spans="1:3" x14ac:dyDescent="0.35">
      <c r="A18" s="42" t="s">
        <v>187</v>
      </c>
      <c r="B18" s="49">
        <v>3225</v>
      </c>
      <c r="C18" s="42" t="s">
        <v>299</v>
      </c>
    </row>
    <row r="19" spans="1:3" x14ac:dyDescent="0.35">
      <c r="A19" s="42" t="s">
        <v>187</v>
      </c>
      <c r="B19" s="49">
        <v>3226</v>
      </c>
      <c r="C19" s="42" t="s">
        <v>325</v>
      </c>
    </row>
    <row r="20" spans="1:3" x14ac:dyDescent="0.35">
      <c r="A20" s="42" t="s">
        <v>187</v>
      </c>
      <c r="B20" s="49">
        <v>3227</v>
      </c>
      <c r="C20" s="42" t="s">
        <v>300</v>
      </c>
    </row>
    <row r="21" spans="1:3" x14ac:dyDescent="0.35">
      <c r="A21" s="42" t="s">
        <v>187</v>
      </c>
      <c r="B21" s="49">
        <v>3231</v>
      </c>
      <c r="C21" s="42" t="s">
        <v>301</v>
      </c>
    </row>
    <row r="22" spans="1:3" x14ac:dyDescent="0.35">
      <c r="A22" s="42" t="s">
        <v>187</v>
      </c>
      <c r="B22" s="49">
        <v>3232</v>
      </c>
      <c r="C22" s="42" t="s">
        <v>302</v>
      </c>
    </row>
    <row r="23" spans="1:3" x14ac:dyDescent="0.35">
      <c r="A23" s="42" t="s">
        <v>187</v>
      </c>
      <c r="B23" s="49">
        <v>3233</v>
      </c>
      <c r="C23" s="42" t="s">
        <v>303</v>
      </c>
    </row>
    <row r="24" spans="1:3" x14ac:dyDescent="0.35">
      <c r="A24" s="42" t="s">
        <v>187</v>
      </c>
      <c r="B24" s="49">
        <v>3234</v>
      </c>
      <c r="C24" s="42" t="s">
        <v>304</v>
      </c>
    </row>
    <row r="25" spans="1:3" x14ac:dyDescent="0.35">
      <c r="A25" s="42" t="s">
        <v>187</v>
      </c>
      <c r="B25" s="49">
        <v>3235</v>
      </c>
      <c r="C25" s="42" t="s">
        <v>305</v>
      </c>
    </row>
    <row r="26" spans="1:3" x14ac:dyDescent="0.35">
      <c r="A26" s="42" t="s">
        <v>187</v>
      </c>
      <c r="B26" s="49">
        <v>3236</v>
      </c>
      <c r="C26" s="42" t="s">
        <v>306</v>
      </c>
    </row>
    <row r="27" spans="1:3" x14ac:dyDescent="0.35">
      <c r="A27" s="42" t="s">
        <v>187</v>
      </c>
      <c r="B27" s="49">
        <v>3237</v>
      </c>
      <c r="C27" s="42" t="s">
        <v>307</v>
      </c>
    </row>
    <row r="28" spans="1:3" x14ac:dyDescent="0.35">
      <c r="A28" s="42" t="s">
        <v>187</v>
      </c>
      <c r="B28" s="49">
        <v>3238</v>
      </c>
      <c r="C28" s="42" t="s">
        <v>308</v>
      </c>
    </row>
    <row r="29" spans="1:3" x14ac:dyDescent="0.35">
      <c r="A29" s="42" t="s">
        <v>187</v>
      </c>
      <c r="B29" s="49">
        <v>3239</v>
      </c>
      <c r="C29" s="42" t="s">
        <v>309</v>
      </c>
    </row>
    <row r="30" spans="1:3" x14ac:dyDescent="0.35">
      <c r="A30" s="42" t="s">
        <v>187</v>
      </c>
      <c r="B30" s="49">
        <v>3241</v>
      </c>
      <c r="C30" s="42" t="s">
        <v>326</v>
      </c>
    </row>
    <row r="31" spans="1:3" x14ac:dyDescent="0.35">
      <c r="A31" s="42" t="s">
        <v>187</v>
      </c>
      <c r="B31" s="49">
        <v>3291</v>
      </c>
      <c r="C31" s="42" t="s">
        <v>311</v>
      </c>
    </row>
    <row r="32" spans="1:3" x14ac:dyDescent="0.35">
      <c r="A32" s="42" t="s">
        <v>187</v>
      </c>
      <c r="B32" s="49">
        <v>3292</v>
      </c>
      <c r="C32" s="42" t="s">
        <v>312</v>
      </c>
    </row>
    <row r="33" spans="1:3" x14ac:dyDescent="0.35">
      <c r="A33" s="42" t="s">
        <v>187</v>
      </c>
      <c r="B33" s="49">
        <v>3293</v>
      </c>
      <c r="C33" s="42" t="s">
        <v>313</v>
      </c>
    </row>
    <row r="34" spans="1:3" x14ac:dyDescent="0.35">
      <c r="A34" s="42" t="s">
        <v>187</v>
      </c>
      <c r="B34" s="49">
        <v>3294</v>
      </c>
      <c r="C34" s="42" t="s">
        <v>314</v>
      </c>
    </row>
    <row r="35" spans="1:3" x14ac:dyDescent="0.35">
      <c r="A35" s="42" t="s">
        <v>187</v>
      </c>
      <c r="B35" s="49">
        <v>3295</v>
      </c>
      <c r="C35" s="42" t="s">
        <v>315</v>
      </c>
    </row>
    <row r="36" spans="1:3" x14ac:dyDescent="0.35">
      <c r="A36" s="42" t="s">
        <v>187</v>
      </c>
      <c r="B36" s="49">
        <v>3296</v>
      </c>
      <c r="C36" s="42" t="s">
        <v>328</v>
      </c>
    </row>
    <row r="37" spans="1:3" x14ac:dyDescent="0.35">
      <c r="A37" s="42" t="s">
        <v>187</v>
      </c>
      <c r="B37" s="49">
        <v>3299</v>
      </c>
      <c r="C37" s="42" t="s">
        <v>310</v>
      </c>
    </row>
    <row r="38" spans="1:3" x14ac:dyDescent="0.35">
      <c r="A38" s="42" t="s">
        <v>187</v>
      </c>
      <c r="B38" s="49">
        <v>3411</v>
      </c>
      <c r="C38" s="42" t="s">
        <v>329</v>
      </c>
    </row>
    <row r="39" spans="1:3" x14ac:dyDescent="0.35">
      <c r="A39" s="42" t="s">
        <v>187</v>
      </c>
      <c r="B39" s="49">
        <v>3412</v>
      </c>
      <c r="C39" s="42" t="s">
        <v>330</v>
      </c>
    </row>
    <row r="40" spans="1:3" x14ac:dyDescent="0.35">
      <c r="A40" s="42" t="s">
        <v>187</v>
      </c>
      <c r="B40" s="49">
        <v>3413</v>
      </c>
      <c r="C40" s="42" t="s">
        <v>331</v>
      </c>
    </row>
    <row r="41" spans="1:3" x14ac:dyDescent="0.35">
      <c r="A41" s="42" t="s">
        <v>187</v>
      </c>
      <c r="B41" s="49">
        <v>3419</v>
      </c>
      <c r="C41" s="42" t="s">
        <v>332</v>
      </c>
    </row>
    <row r="42" spans="1:3" x14ac:dyDescent="0.35">
      <c r="A42" s="42" t="s">
        <v>187</v>
      </c>
      <c r="B42" s="49">
        <v>3421</v>
      </c>
      <c r="C42" s="42" t="s">
        <v>333</v>
      </c>
    </row>
    <row r="43" spans="1:3" x14ac:dyDescent="0.35">
      <c r="A43" s="42" t="s">
        <v>187</v>
      </c>
      <c r="B43" s="49">
        <v>3422</v>
      </c>
      <c r="C43" s="42" t="s">
        <v>334</v>
      </c>
    </row>
    <row r="44" spans="1:3" x14ac:dyDescent="0.35">
      <c r="A44" s="42" t="s">
        <v>187</v>
      </c>
      <c r="B44" s="49">
        <v>3423</v>
      </c>
      <c r="C44" s="42" t="s">
        <v>335</v>
      </c>
    </row>
    <row r="45" spans="1:3" x14ac:dyDescent="0.35">
      <c r="A45" s="42" t="s">
        <v>187</v>
      </c>
      <c r="B45" s="49">
        <v>3425</v>
      </c>
      <c r="C45" s="42" t="s">
        <v>336</v>
      </c>
    </row>
    <row r="46" spans="1:3" x14ac:dyDescent="0.35">
      <c r="A46" s="42" t="s">
        <v>187</v>
      </c>
      <c r="B46" s="49">
        <v>3426</v>
      </c>
      <c r="C46" s="42" t="s">
        <v>337</v>
      </c>
    </row>
    <row r="47" spans="1:3" x14ac:dyDescent="0.35">
      <c r="A47" s="42" t="s">
        <v>187</v>
      </c>
      <c r="B47" s="49">
        <v>3427</v>
      </c>
      <c r="C47" s="42" t="s">
        <v>338</v>
      </c>
    </row>
    <row r="48" spans="1:3" x14ac:dyDescent="0.35">
      <c r="A48" s="42" t="s">
        <v>187</v>
      </c>
      <c r="B48" s="49">
        <v>3428</v>
      </c>
      <c r="C48" s="42" t="s">
        <v>339</v>
      </c>
    </row>
    <row r="49" spans="1:3" x14ac:dyDescent="0.35">
      <c r="A49" s="42" t="s">
        <v>187</v>
      </c>
      <c r="B49" s="49">
        <v>3431</v>
      </c>
      <c r="C49" s="42" t="s">
        <v>340</v>
      </c>
    </row>
    <row r="50" spans="1:3" x14ac:dyDescent="0.35">
      <c r="A50" s="42" t="s">
        <v>187</v>
      </c>
      <c r="B50" s="49">
        <v>3432</v>
      </c>
      <c r="C50" s="42" t="s">
        <v>341</v>
      </c>
    </row>
    <row r="51" spans="1:3" x14ac:dyDescent="0.35">
      <c r="A51" s="42" t="s">
        <v>187</v>
      </c>
      <c r="B51" s="49">
        <v>3433</v>
      </c>
      <c r="C51" s="42" t="s">
        <v>342</v>
      </c>
    </row>
    <row r="52" spans="1:3" x14ac:dyDescent="0.35">
      <c r="A52" s="42" t="s">
        <v>187</v>
      </c>
      <c r="B52" s="49">
        <v>3434</v>
      </c>
      <c r="C52" s="42" t="s">
        <v>343</v>
      </c>
    </row>
    <row r="53" spans="1:3" x14ac:dyDescent="0.35">
      <c r="A53" s="42" t="s">
        <v>187</v>
      </c>
      <c r="B53" s="49">
        <v>3511</v>
      </c>
      <c r="C53" s="42" t="s">
        <v>345</v>
      </c>
    </row>
    <row r="54" spans="1:3" x14ac:dyDescent="0.35">
      <c r="A54" s="42" t="s">
        <v>187</v>
      </c>
      <c r="B54" s="49">
        <v>3512</v>
      </c>
      <c r="C54" s="42" t="s">
        <v>344</v>
      </c>
    </row>
    <row r="55" spans="1:3" x14ac:dyDescent="0.35">
      <c r="A55" s="42" t="s">
        <v>187</v>
      </c>
      <c r="B55" s="49">
        <v>3521</v>
      </c>
      <c r="C55" s="42" t="s">
        <v>346</v>
      </c>
    </row>
    <row r="56" spans="1:3" x14ac:dyDescent="0.35">
      <c r="A56" s="42" t="s">
        <v>187</v>
      </c>
      <c r="B56" s="49">
        <v>3522</v>
      </c>
      <c r="C56" s="42" t="s">
        <v>347</v>
      </c>
    </row>
    <row r="57" spans="1:3" x14ac:dyDescent="0.35">
      <c r="A57" s="42" t="s">
        <v>187</v>
      </c>
      <c r="B57" s="49">
        <v>3523</v>
      </c>
      <c r="C57" s="42" t="s">
        <v>348</v>
      </c>
    </row>
    <row r="58" spans="1:3" x14ac:dyDescent="0.35">
      <c r="A58" s="42" t="s">
        <v>187</v>
      </c>
      <c r="B58" s="49">
        <v>3531</v>
      </c>
      <c r="C58" s="42" t="s">
        <v>349</v>
      </c>
    </row>
    <row r="59" spans="1:3" x14ac:dyDescent="0.35">
      <c r="A59" s="42" t="s">
        <v>187</v>
      </c>
      <c r="B59" s="49">
        <v>3611</v>
      </c>
      <c r="C59" s="42" t="s">
        <v>350</v>
      </c>
    </row>
    <row r="60" spans="1:3" x14ac:dyDescent="0.35">
      <c r="A60" s="42" t="s">
        <v>187</v>
      </c>
      <c r="B60" s="49">
        <v>3612</v>
      </c>
      <c r="C60" s="42" t="s">
        <v>351</v>
      </c>
    </row>
    <row r="61" spans="1:3" x14ac:dyDescent="0.35">
      <c r="A61" s="42" t="s">
        <v>187</v>
      </c>
      <c r="B61" s="49">
        <v>3621</v>
      </c>
      <c r="C61" s="42" t="s">
        <v>352</v>
      </c>
    </row>
    <row r="62" spans="1:3" x14ac:dyDescent="0.35">
      <c r="A62" s="42" t="s">
        <v>187</v>
      </c>
      <c r="B62" s="49">
        <v>3622</v>
      </c>
      <c r="C62" s="42" t="s">
        <v>353</v>
      </c>
    </row>
    <row r="63" spans="1:3" x14ac:dyDescent="0.35">
      <c r="A63" s="42" t="s">
        <v>187</v>
      </c>
      <c r="B63" s="49">
        <v>3631</v>
      </c>
      <c r="C63" s="42" t="s">
        <v>354</v>
      </c>
    </row>
    <row r="64" spans="1:3" x14ac:dyDescent="0.35">
      <c r="A64" s="42" t="s">
        <v>187</v>
      </c>
      <c r="B64" s="49">
        <v>3632</v>
      </c>
      <c r="C64" s="42" t="s">
        <v>355</v>
      </c>
    </row>
    <row r="65" spans="1:3" x14ac:dyDescent="0.35">
      <c r="A65" s="42" t="s">
        <v>187</v>
      </c>
      <c r="B65" s="49">
        <v>3661</v>
      </c>
      <c r="C65" s="42" t="s">
        <v>356</v>
      </c>
    </row>
    <row r="66" spans="1:3" x14ac:dyDescent="0.35">
      <c r="A66" s="42" t="s">
        <v>187</v>
      </c>
      <c r="B66" s="49">
        <v>3662</v>
      </c>
      <c r="C66" s="42" t="s">
        <v>357</v>
      </c>
    </row>
    <row r="67" spans="1:3" x14ac:dyDescent="0.35">
      <c r="A67" s="42" t="s">
        <v>187</v>
      </c>
      <c r="B67" s="49">
        <v>3672</v>
      </c>
      <c r="C67" s="42" t="s">
        <v>358</v>
      </c>
    </row>
    <row r="68" spans="1:3" x14ac:dyDescent="0.35">
      <c r="A68" s="42" t="s">
        <v>187</v>
      </c>
      <c r="B68" s="49">
        <v>3673</v>
      </c>
      <c r="C68" s="42" t="s">
        <v>359</v>
      </c>
    </row>
    <row r="69" spans="1:3" x14ac:dyDescent="0.35">
      <c r="A69" s="42" t="s">
        <v>187</v>
      </c>
      <c r="B69" s="49">
        <v>3674</v>
      </c>
      <c r="C69" s="42" t="s">
        <v>360</v>
      </c>
    </row>
    <row r="70" spans="1:3" x14ac:dyDescent="0.35">
      <c r="A70" s="42" t="s">
        <v>187</v>
      </c>
      <c r="B70" s="49">
        <v>3681</v>
      </c>
      <c r="C70" s="42" t="s">
        <v>362</v>
      </c>
    </row>
    <row r="71" spans="1:3" x14ac:dyDescent="0.35">
      <c r="A71" s="42" t="s">
        <v>187</v>
      </c>
      <c r="B71" s="49">
        <v>3682</v>
      </c>
      <c r="C71" s="42" t="s">
        <v>363</v>
      </c>
    </row>
    <row r="72" spans="1:3" x14ac:dyDescent="0.35">
      <c r="A72" s="42" t="s">
        <v>187</v>
      </c>
      <c r="B72" s="49">
        <v>3691</v>
      </c>
      <c r="C72" s="42" t="s">
        <v>364</v>
      </c>
    </row>
    <row r="73" spans="1:3" x14ac:dyDescent="0.35">
      <c r="A73" s="42" t="s">
        <v>187</v>
      </c>
      <c r="B73" s="49">
        <v>3692</v>
      </c>
      <c r="C73" s="42" t="s">
        <v>365</v>
      </c>
    </row>
    <row r="74" spans="1:3" x14ac:dyDescent="0.35">
      <c r="A74" s="42" t="s">
        <v>187</v>
      </c>
      <c r="B74" s="49">
        <v>3693</v>
      </c>
      <c r="C74" s="42" t="s">
        <v>366</v>
      </c>
    </row>
    <row r="75" spans="1:3" x14ac:dyDescent="0.35">
      <c r="A75" s="42" t="s">
        <v>187</v>
      </c>
      <c r="B75" s="49">
        <v>3694</v>
      </c>
      <c r="C75" s="42" t="s">
        <v>367</v>
      </c>
    </row>
    <row r="76" spans="1:3" x14ac:dyDescent="0.35">
      <c r="A76" s="42" t="s">
        <v>187</v>
      </c>
      <c r="B76" s="49">
        <v>3711</v>
      </c>
      <c r="C76" s="42" t="s">
        <v>368</v>
      </c>
    </row>
    <row r="77" spans="1:3" x14ac:dyDescent="0.35">
      <c r="A77" s="42" t="s">
        <v>187</v>
      </c>
      <c r="B77" s="49">
        <v>3712</v>
      </c>
      <c r="C77" s="42" t="s">
        <v>369</v>
      </c>
    </row>
    <row r="78" spans="1:3" x14ac:dyDescent="0.35">
      <c r="A78" s="42" t="s">
        <v>187</v>
      </c>
      <c r="B78" s="49">
        <v>3713</v>
      </c>
      <c r="C78" s="42" t="s">
        <v>370</v>
      </c>
    </row>
    <row r="79" spans="1:3" x14ac:dyDescent="0.35">
      <c r="A79" s="42" t="s">
        <v>187</v>
      </c>
      <c r="B79" s="49">
        <v>3714</v>
      </c>
      <c r="C79" s="42" t="s">
        <v>371</v>
      </c>
    </row>
    <row r="80" spans="1:3" x14ac:dyDescent="0.35">
      <c r="A80" s="42" t="s">
        <v>187</v>
      </c>
      <c r="B80" s="49">
        <v>3715</v>
      </c>
      <c r="C80" s="42" t="s">
        <v>372</v>
      </c>
    </row>
    <row r="81" spans="1:3" x14ac:dyDescent="0.35">
      <c r="A81" s="42" t="s">
        <v>187</v>
      </c>
      <c r="B81" s="49">
        <v>3721</v>
      </c>
      <c r="C81" s="42" t="s">
        <v>373</v>
      </c>
    </row>
    <row r="82" spans="1:3" x14ac:dyDescent="0.35">
      <c r="A82" s="42" t="s">
        <v>187</v>
      </c>
      <c r="B82" s="49">
        <v>3722</v>
      </c>
      <c r="C82" s="42" t="s">
        <v>374</v>
      </c>
    </row>
    <row r="83" spans="1:3" x14ac:dyDescent="0.35">
      <c r="A83" s="42" t="s">
        <v>187</v>
      </c>
      <c r="B83" s="49">
        <v>3723</v>
      </c>
      <c r="C83" s="42" t="s">
        <v>375</v>
      </c>
    </row>
    <row r="84" spans="1:3" x14ac:dyDescent="0.35">
      <c r="A84" s="42" t="s">
        <v>187</v>
      </c>
      <c r="B84" s="49">
        <v>3811</v>
      </c>
      <c r="C84" s="42" t="s">
        <v>377</v>
      </c>
    </row>
    <row r="85" spans="1:3" x14ac:dyDescent="0.35">
      <c r="A85" s="42" t="s">
        <v>187</v>
      </c>
      <c r="B85" s="49">
        <v>3812</v>
      </c>
      <c r="C85" s="42" t="s">
        <v>378</v>
      </c>
    </row>
    <row r="86" spans="1:3" x14ac:dyDescent="0.35">
      <c r="A86" s="42" t="s">
        <v>187</v>
      </c>
      <c r="B86" s="49">
        <v>3813</v>
      </c>
      <c r="C86" s="42" t="s">
        <v>379</v>
      </c>
    </row>
    <row r="87" spans="1:3" x14ac:dyDescent="0.35">
      <c r="A87" s="42" t="s">
        <v>187</v>
      </c>
      <c r="B87" s="49">
        <v>3821</v>
      </c>
      <c r="C87" s="42" t="s">
        <v>381</v>
      </c>
    </row>
    <row r="88" spans="1:3" x14ac:dyDescent="0.35">
      <c r="A88" s="42" t="s">
        <v>187</v>
      </c>
      <c r="B88" s="49">
        <v>3822</v>
      </c>
      <c r="C88" s="42" t="s">
        <v>382</v>
      </c>
    </row>
    <row r="89" spans="1:3" x14ac:dyDescent="0.35">
      <c r="A89" s="42" t="s">
        <v>187</v>
      </c>
      <c r="B89" s="49">
        <v>3823</v>
      </c>
      <c r="C89" s="42" t="s">
        <v>383</v>
      </c>
    </row>
    <row r="90" spans="1:3" x14ac:dyDescent="0.35">
      <c r="A90" s="42" t="s">
        <v>187</v>
      </c>
      <c r="B90" s="49">
        <v>3831</v>
      </c>
      <c r="C90" s="42" t="s">
        <v>384</v>
      </c>
    </row>
    <row r="91" spans="1:3" x14ac:dyDescent="0.35">
      <c r="A91" s="42" t="s">
        <v>187</v>
      </c>
      <c r="B91" s="49">
        <v>3832</v>
      </c>
      <c r="C91" s="42" t="s">
        <v>385</v>
      </c>
    </row>
    <row r="92" spans="1:3" x14ac:dyDescent="0.35">
      <c r="A92" s="42" t="s">
        <v>187</v>
      </c>
      <c r="B92" s="49">
        <v>3833</v>
      </c>
      <c r="C92" s="42" t="s">
        <v>386</v>
      </c>
    </row>
    <row r="93" spans="1:3" x14ac:dyDescent="0.35">
      <c r="A93" s="42" t="s">
        <v>187</v>
      </c>
      <c r="B93" s="49">
        <v>3834</v>
      </c>
      <c r="C93" s="42" t="s">
        <v>387</v>
      </c>
    </row>
    <row r="94" spans="1:3" x14ac:dyDescent="0.35">
      <c r="A94" s="42" t="s">
        <v>187</v>
      </c>
      <c r="B94" s="49">
        <v>3835</v>
      </c>
      <c r="C94" s="42" t="s">
        <v>289</v>
      </c>
    </row>
    <row r="95" spans="1:3" x14ac:dyDescent="0.35">
      <c r="A95" s="42" t="s">
        <v>187</v>
      </c>
      <c r="B95" s="49">
        <v>3841</v>
      </c>
      <c r="C95" s="42" t="s">
        <v>388</v>
      </c>
    </row>
    <row r="96" spans="1:3" x14ac:dyDescent="0.35">
      <c r="A96" s="42" t="s">
        <v>187</v>
      </c>
      <c r="B96" s="49">
        <v>3842</v>
      </c>
      <c r="C96" s="42" t="s">
        <v>389</v>
      </c>
    </row>
    <row r="97" spans="1:3" x14ac:dyDescent="0.35">
      <c r="A97" s="42" t="s">
        <v>187</v>
      </c>
      <c r="B97" s="49">
        <v>3861</v>
      </c>
      <c r="C97" s="42" t="s">
        <v>390</v>
      </c>
    </row>
    <row r="98" spans="1:3" x14ac:dyDescent="0.35">
      <c r="A98" s="42" t="s">
        <v>187</v>
      </c>
      <c r="B98" s="49">
        <v>3862</v>
      </c>
      <c r="C98" s="42" t="s">
        <v>391</v>
      </c>
    </row>
    <row r="99" spans="1:3" x14ac:dyDescent="0.35">
      <c r="A99" s="42" t="s">
        <v>187</v>
      </c>
      <c r="B99" s="49">
        <v>3863</v>
      </c>
      <c r="C99" s="42" t="s">
        <v>392</v>
      </c>
    </row>
    <row r="100" spans="1:3" x14ac:dyDescent="0.35">
      <c r="A100" s="42" t="s">
        <v>187</v>
      </c>
      <c r="B100" s="49">
        <v>3864</v>
      </c>
      <c r="C100" s="42" t="s">
        <v>393</v>
      </c>
    </row>
    <row r="101" spans="1:3" x14ac:dyDescent="0.35">
      <c r="A101" s="42" t="s">
        <v>187</v>
      </c>
      <c r="B101" s="49">
        <v>3911</v>
      </c>
      <c r="C101" s="42" t="s">
        <v>394</v>
      </c>
    </row>
    <row r="102" spans="1:3" x14ac:dyDescent="0.35">
      <c r="A102" s="42" t="s">
        <v>187</v>
      </c>
      <c r="B102" s="49">
        <v>3921</v>
      </c>
      <c r="C102" s="42" t="s">
        <v>226</v>
      </c>
    </row>
    <row r="103" spans="1:3" x14ac:dyDescent="0.35">
      <c r="A103" s="42" t="s">
        <v>187</v>
      </c>
      <c r="B103" s="49">
        <v>4111</v>
      </c>
      <c r="C103" s="42" t="s">
        <v>188</v>
      </c>
    </row>
    <row r="104" spans="1:3" x14ac:dyDescent="0.35">
      <c r="A104" s="42" t="s">
        <v>187</v>
      </c>
      <c r="B104" s="49">
        <v>4112</v>
      </c>
      <c r="C104" s="42" t="s">
        <v>189</v>
      </c>
    </row>
    <row r="105" spans="1:3" x14ac:dyDescent="0.35">
      <c r="A105" s="42" t="s">
        <v>187</v>
      </c>
      <c r="B105" s="49">
        <v>4113</v>
      </c>
      <c r="C105" s="42" t="s">
        <v>190</v>
      </c>
    </row>
    <row r="106" spans="1:3" x14ac:dyDescent="0.35">
      <c r="A106" s="42" t="s">
        <v>187</v>
      </c>
      <c r="B106" s="49">
        <v>4121</v>
      </c>
      <c r="C106" s="42" t="s">
        <v>191</v>
      </c>
    </row>
    <row r="107" spans="1:3" x14ac:dyDescent="0.35">
      <c r="A107" s="42" t="s">
        <v>187</v>
      </c>
      <c r="B107" s="49">
        <v>4122</v>
      </c>
      <c r="C107" s="42" t="s">
        <v>192</v>
      </c>
    </row>
    <row r="108" spans="1:3" x14ac:dyDescent="0.35">
      <c r="A108" s="42" t="s">
        <v>187</v>
      </c>
      <c r="B108" s="49">
        <v>4123</v>
      </c>
      <c r="C108" s="42" t="s">
        <v>193</v>
      </c>
    </row>
    <row r="109" spans="1:3" x14ac:dyDescent="0.35">
      <c r="A109" s="42" t="s">
        <v>187</v>
      </c>
      <c r="B109" s="49">
        <v>4124</v>
      </c>
      <c r="C109" s="42" t="s">
        <v>194</v>
      </c>
    </row>
    <row r="110" spans="1:3" x14ac:dyDescent="0.35">
      <c r="A110" s="42" t="s">
        <v>187</v>
      </c>
      <c r="B110" s="49">
        <v>4125</v>
      </c>
      <c r="C110" s="42" t="s">
        <v>195</v>
      </c>
    </row>
    <row r="111" spans="1:3" x14ac:dyDescent="0.35">
      <c r="A111" s="42" t="s">
        <v>187</v>
      </c>
      <c r="B111" s="49">
        <v>4126</v>
      </c>
      <c r="C111" s="42" t="s">
        <v>196</v>
      </c>
    </row>
    <row r="112" spans="1:3" x14ac:dyDescent="0.35">
      <c r="A112" s="42" t="s">
        <v>187</v>
      </c>
      <c r="B112" s="49">
        <v>4211</v>
      </c>
      <c r="C112" s="42" t="s">
        <v>197</v>
      </c>
    </row>
    <row r="113" spans="1:3" x14ac:dyDescent="0.35">
      <c r="A113" s="42" t="s">
        <v>187</v>
      </c>
      <c r="B113" s="49">
        <v>4212</v>
      </c>
      <c r="C113" s="42" t="s">
        <v>198</v>
      </c>
    </row>
    <row r="114" spans="1:3" x14ac:dyDescent="0.35">
      <c r="A114" s="42" t="s">
        <v>187</v>
      </c>
      <c r="B114" s="49">
        <v>4213</v>
      </c>
      <c r="C114" s="42" t="s">
        <v>199</v>
      </c>
    </row>
    <row r="115" spans="1:3" x14ac:dyDescent="0.35">
      <c r="A115" s="42" t="s">
        <v>187</v>
      </c>
      <c r="B115" s="49">
        <v>4214</v>
      </c>
      <c r="C115" s="42" t="s">
        <v>200</v>
      </c>
    </row>
    <row r="116" spans="1:3" x14ac:dyDescent="0.35">
      <c r="A116" s="42" t="s">
        <v>187</v>
      </c>
      <c r="B116" s="49">
        <v>4221</v>
      </c>
      <c r="C116" s="42" t="s">
        <v>201</v>
      </c>
    </row>
    <row r="117" spans="1:3" x14ac:dyDescent="0.35">
      <c r="A117" s="42" t="s">
        <v>187</v>
      </c>
      <c r="B117" s="49">
        <v>4222</v>
      </c>
      <c r="C117" s="42" t="s">
        <v>202</v>
      </c>
    </row>
    <row r="118" spans="1:3" x14ac:dyDescent="0.35">
      <c r="A118" s="42" t="s">
        <v>187</v>
      </c>
      <c r="B118" s="49">
        <v>4223</v>
      </c>
      <c r="C118" s="42" t="s">
        <v>203</v>
      </c>
    </row>
    <row r="119" spans="1:3" x14ac:dyDescent="0.35">
      <c r="A119" s="42" t="s">
        <v>187</v>
      </c>
      <c r="B119" s="49">
        <v>4224</v>
      </c>
      <c r="C119" s="42" t="s">
        <v>204</v>
      </c>
    </row>
    <row r="120" spans="1:3" x14ac:dyDescent="0.35">
      <c r="A120" s="42" t="s">
        <v>187</v>
      </c>
      <c r="B120" s="49">
        <v>4225</v>
      </c>
      <c r="C120" s="42" t="s">
        <v>205</v>
      </c>
    </row>
    <row r="121" spans="1:3" x14ac:dyDescent="0.35">
      <c r="A121" s="42" t="s">
        <v>187</v>
      </c>
      <c r="B121" s="49">
        <v>4226</v>
      </c>
      <c r="C121" s="42" t="s">
        <v>206</v>
      </c>
    </row>
    <row r="122" spans="1:3" x14ac:dyDescent="0.35">
      <c r="A122" s="42" t="s">
        <v>187</v>
      </c>
      <c r="B122" s="49">
        <v>4227</v>
      </c>
      <c r="C122" s="42" t="s">
        <v>207</v>
      </c>
    </row>
    <row r="123" spans="1:3" x14ac:dyDescent="0.35">
      <c r="A123" s="42" t="s">
        <v>187</v>
      </c>
      <c r="B123" s="49">
        <v>4228</v>
      </c>
      <c r="C123" s="42" t="s">
        <v>208</v>
      </c>
    </row>
    <row r="124" spans="1:3" x14ac:dyDescent="0.35">
      <c r="A124" s="42" t="s">
        <v>187</v>
      </c>
      <c r="B124" s="49">
        <v>4231</v>
      </c>
      <c r="C124" s="42" t="s">
        <v>209</v>
      </c>
    </row>
    <row r="125" spans="1:3" x14ac:dyDescent="0.35">
      <c r="A125" s="42" t="s">
        <v>187</v>
      </c>
      <c r="B125" s="49">
        <v>4232</v>
      </c>
      <c r="C125" s="42" t="s">
        <v>210</v>
      </c>
    </row>
    <row r="126" spans="1:3" x14ac:dyDescent="0.35">
      <c r="A126" s="42" t="s">
        <v>187</v>
      </c>
      <c r="B126" s="49">
        <v>4233</v>
      </c>
      <c r="C126" s="42" t="s">
        <v>211</v>
      </c>
    </row>
    <row r="127" spans="1:3" x14ac:dyDescent="0.35">
      <c r="A127" s="42" t="s">
        <v>187</v>
      </c>
      <c r="B127" s="49">
        <v>4234</v>
      </c>
      <c r="C127" s="42" t="s">
        <v>212</v>
      </c>
    </row>
    <row r="128" spans="1:3" x14ac:dyDescent="0.35">
      <c r="A128" s="42" t="s">
        <v>187</v>
      </c>
      <c r="B128" s="49">
        <v>4241</v>
      </c>
      <c r="C128" s="42" t="s">
        <v>213</v>
      </c>
    </row>
    <row r="129" spans="1:3" x14ac:dyDescent="0.35">
      <c r="A129" s="42" t="s">
        <v>187</v>
      </c>
      <c r="B129" s="49">
        <v>4242</v>
      </c>
      <c r="C129" s="42" t="s">
        <v>214</v>
      </c>
    </row>
    <row r="130" spans="1:3" x14ac:dyDescent="0.35">
      <c r="A130" s="42" t="s">
        <v>187</v>
      </c>
      <c r="B130" s="49">
        <v>4243</v>
      </c>
      <c r="C130" s="42" t="s">
        <v>215</v>
      </c>
    </row>
    <row r="131" spans="1:3" x14ac:dyDescent="0.35">
      <c r="A131" s="42" t="s">
        <v>187</v>
      </c>
      <c r="B131" s="49">
        <v>4244</v>
      </c>
      <c r="C131" s="42" t="s">
        <v>216</v>
      </c>
    </row>
    <row r="132" spans="1:3" x14ac:dyDescent="0.35">
      <c r="A132" s="42" t="s">
        <v>187</v>
      </c>
      <c r="B132" s="49">
        <v>4251</v>
      </c>
      <c r="C132" s="42" t="s">
        <v>217</v>
      </c>
    </row>
    <row r="133" spans="1:3" x14ac:dyDescent="0.35">
      <c r="A133" s="42" t="s">
        <v>187</v>
      </c>
      <c r="B133" s="49">
        <v>4252</v>
      </c>
      <c r="C133" s="42" t="s">
        <v>218</v>
      </c>
    </row>
    <row r="134" spans="1:3" x14ac:dyDescent="0.35">
      <c r="A134" s="42" t="s">
        <v>187</v>
      </c>
      <c r="B134" s="49">
        <v>4261</v>
      </c>
      <c r="C134" s="42" t="s">
        <v>219</v>
      </c>
    </row>
    <row r="135" spans="1:3" x14ac:dyDescent="0.35">
      <c r="A135" s="42" t="s">
        <v>187</v>
      </c>
      <c r="B135" s="49">
        <v>4262</v>
      </c>
      <c r="C135" s="42" t="s">
        <v>220</v>
      </c>
    </row>
    <row r="136" spans="1:3" x14ac:dyDescent="0.35">
      <c r="A136" s="42" t="s">
        <v>187</v>
      </c>
      <c r="B136" s="49">
        <v>4263</v>
      </c>
      <c r="C136" s="42" t="s">
        <v>221</v>
      </c>
    </row>
    <row r="137" spans="1:3" x14ac:dyDescent="0.35">
      <c r="A137" s="42" t="s">
        <v>187</v>
      </c>
      <c r="B137" s="49">
        <v>4264</v>
      </c>
      <c r="C137" s="42" t="s">
        <v>222</v>
      </c>
    </row>
    <row r="138" spans="1:3" x14ac:dyDescent="0.35">
      <c r="A138" s="42" t="s">
        <v>187</v>
      </c>
      <c r="B138" s="49">
        <v>4311</v>
      </c>
      <c r="C138" s="42" t="s">
        <v>223</v>
      </c>
    </row>
    <row r="139" spans="1:3" x14ac:dyDescent="0.35">
      <c r="A139" s="42" t="s">
        <v>187</v>
      </c>
      <c r="B139" s="49">
        <v>4312</v>
      </c>
      <c r="C139" s="42" t="s">
        <v>224</v>
      </c>
    </row>
    <row r="140" spans="1:3" x14ac:dyDescent="0.35">
      <c r="A140" s="42" t="s">
        <v>187</v>
      </c>
      <c r="B140" s="49">
        <v>4411</v>
      </c>
      <c r="C140" s="42" t="s">
        <v>225</v>
      </c>
    </row>
    <row r="141" spans="1:3" x14ac:dyDescent="0.35">
      <c r="A141" s="42" t="s">
        <v>187</v>
      </c>
      <c r="B141" s="49">
        <v>4511</v>
      </c>
      <c r="C141" s="42" t="s">
        <v>316</v>
      </c>
    </row>
    <row r="142" spans="1:3" x14ac:dyDescent="0.35">
      <c r="A142" s="42" t="s">
        <v>187</v>
      </c>
      <c r="B142" s="49">
        <v>4521</v>
      </c>
      <c r="C142" s="42" t="s">
        <v>317</v>
      </c>
    </row>
    <row r="143" spans="1:3" x14ac:dyDescent="0.35">
      <c r="A143" s="42" t="s">
        <v>187</v>
      </c>
      <c r="B143" s="49">
        <v>4531</v>
      </c>
      <c r="C143" s="42" t="s">
        <v>318</v>
      </c>
    </row>
    <row r="144" spans="1:3" x14ac:dyDescent="0.35">
      <c r="A144" s="42" t="s">
        <v>187</v>
      </c>
      <c r="B144" s="49">
        <v>4541</v>
      </c>
      <c r="C144" s="42" t="s">
        <v>319</v>
      </c>
    </row>
    <row r="145" spans="1:3" x14ac:dyDescent="0.35">
      <c r="A145" s="42" t="s">
        <v>187</v>
      </c>
      <c r="B145" s="49">
        <v>4911</v>
      </c>
      <c r="C145" s="42" t="s">
        <v>394</v>
      </c>
    </row>
    <row r="146" spans="1:3" x14ac:dyDescent="0.35">
      <c r="A146" s="42" t="s">
        <v>187</v>
      </c>
      <c r="B146" s="49">
        <v>6111</v>
      </c>
      <c r="C146" s="42" t="s">
        <v>228</v>
      </c>
    </row>
    <row r="147" spans="1:3" x14ac:dyDescent="0.35">
      <c r="A147" s="42" t="s">
        <v>187</v>
      </c>
      <c r="B147" s="49">
        <v>6112</v>
      </c>
      <c r="C147" s="42" t="s">
        <v>229</v>
      </c>
    </row>
    <row r="148" spans="1:3" x14ac:dyDescent="0.35">
      <c r="A148" s="42" t="s">
        <v>187</v>
      </c>
      <c r="B148" s="49">
        <v>6113</v>
      </c>
      <c r="C148" s="42" t="s">
        <v>230</v>
      </c>
    </row>
    <row r="149" spans="1:3" x14ac:dyDescent="0.35">
      <c r="A149" s="42" t="s">
        <v>187</v>
      </c>
      <c r="B149" s="49">
        <v>6114</v>
      </c>
      <c r="C149" s="42" t="s">
        <v>231</v>
      </c>
    </row>
    <row r="150" spans="1:3" x14ac:dyDescent="0.35">
      <c r="A150" s="42" t="s">
        <v>187</v>
      </c>
      <c r="B150" s="49">
        <v>6115</v>
      </c>
      <c r="C150" s="42" t="s">
        <v>232</v>
      </c>
    </row>
    <row r="151" spans="1:3" x14ac:dyDescent="0.35">
      <c r="A151" s="42" t="s">
        <v>187</v>
      </c>
      <c r="B151" s="49">
        <v>6116</v>
      </c>
      <c r="C151" s="42" t="s">
        <v>233</v>
      </c>
    </row>
    <row r="152" spans="1:3" x14ac:dyDescent="0.35">
      <c r="A152" s="42" t="s">
        <v>187</v>
      </c>
      <c r="B152" s="49">
        <v>6117</v>
      </c>
      <c r="C152" s="42" t="s">
        <v>395</v>
      </c>
    </row>
    <row r="153" spans="1:3" x14ac:dyDescent="0.35">
      <c r="A153" s="42" t="s">
        <v>187</v>
      </c>
      <c r="B153" s="49">
        <v>6119</v>
      </c>
      <c r="C153" s="42" t="s">
        <v>234</v>
      </c>
    </row>
    <row r="154" spans="1:3" x14ac:dyDescent="0.35">
      <c r="A154" s="42" t="s">
        <v>187</v>
      </c>
      <c r="B154" s="49">
        <v>6121</v>
      </c>
      <c r="C154" s="42" t="s">
        <v>236</v>
      </c>
    </row>
    <row r="155" spans="1:3" x14ac:dyDescent="0.35">
      <c r="A155" s="42" t="s">
        <v>187</v>
      </c>
      <c r="B155" s="49">
        <v>6122</v>
      </c>
      <c r="C155" s="42" t="s">
        <v>237</v>
      </c>
    </row>
    <row r="156" spans="1:3" x14ac:dyDescent="0.35">
      <c r="A156" s="42" t="s">
        <v>187</v>
      </c>
      <c r="B156" s="49">
        <v>6123</v>
      </c>
      <c r="C156" s="42" t="s">
        <v>238</v>
      </c>
    </row>
    <row r="157" spans="1:3" x14ac:dyDescent="0.35">
      <c r="A157" s="42" t="s">
        <v>187</v>
      </c>
      <c r="B157" s="49">
        <v>6124</v>
      </c>
      <c r="C157" s="42" t="s">
        <v>239</v>
      </c>
    </row>
    <row r="158" spans="1:3" x14ac:dyDescent="0.35">
      <c r="A158" s="42" t="s">
        <v>187</v>
      </c>
      <c r="B158" s="49">
        <v>6125</v>
      </c>
      <c r="C158" s="42" t="s">
        <v>396</v>
      </c>
    </row>
    <row r="159" spans="1:3" x14ac:dyDescent="0.35">
      <c r="A159" s="42" t="s">
        <v>187</v>
      </c>
      <c r="B159" s="49">
        <v>6131</v>
      </c>
      <c r="C159" s="42" t="s">
        <v>241</v>
      </c>
    </row>
    <row r="160" spans="1:3" x14ac:dyDescent="0.35">
      <c r="A160" s="42" t="s">
        <v>187</v>
      </c>
      <c r="B160" s="49">
        <v>6132</v>
      </c>
      <c r="C160" s="42" t="s">
        <v>242</v>
      </c>
    </row>
    <row r="161" spans="1:3" x14ac:dyDescent="0.35">
      <c r="A161" s="42" t="s">
        <v>187</v>
      </c>
      <c r="B161" s="49">
        <v>6133</v>
      </c>
      <c r="C161" s="42" t="s">
        <v>243</v>
      </c>
    </row>
    <row r="162" spans="1:3" x14ac:dyDescent="0.35">
      <c r="A162" s="42" t="s">
        <v>187</v>
      </c>
      <c r="B162" s="49">
        <v>6134</v>
      </c>
      <c r="C162" s="42" t="s">
        <v>244</v>
      </c>
    </row>
    <row r="163" spans="1:3" x14ac:dyDescent="0.35">
      <c r="A163" s="42" t="s">
        <v>187</v>
      </c>
      <c r="B163" s="49">
        <v>6135</v>
      </c>
      <c r="C163" s="42" t="s">
        <v>245</v>
      </c>
    </row>
    <row r="164" spans="1:3" x14ac:dyDescent="0.35">
      <c r="A164" s="42" t="s">
        <v>187</v>
      </c>
      <c r="B164" s="49">
        <v>6141</v>
      </c>
      <c r="C164" s="42" t="s">
        <v>247</v>
      </c>
    </row>
    <row r="165" spans="1:3" x14ac:dyDescent="0.35">
      <c r="A165" s="42" t="s">
        <v>187</v>
      </c>
      <c r="B165" s="49">
        <v>6142</v>
      </c>
      <c r="C165" s="42" t="s">
        <v>248</v>
      </c>
    </row>
    <row r="166" spans="1:3" x14ac:dyDescent="0.35">
      <c r="A166" s="42" t="s">
        <v>187</v>
      </c>
      <c r="B166" s="49">
        <v>6143</v>
      </c>
      <c r="C166" s="42" t="s">
        <v>249</v>
      </c>
    </row>
    <row r="167" spans="1:3" x14ac:dyDescent="0.35">
      <c r="A167" s="42" t="s">
        <v>187</v>
      </c>
      <c r="B167" s="49">
        <v>6145</v>
      </c>
      <c r="C167" s="42" t="s">
        <v>250</v>
      </c>
    </row>
    <row r="168" spans="1:3" x14ac:dyDescent="0.35">
      <c r="A168" s="42" t="s">
        <v>187</v>
      </c>
      <c r="B168" s="49">
        <v>6146</v>
      </c>
      <c r="C168" s="42" t="s">
        <v>251</v>
      </c>
    </row>
    <row r="169" spans="1:3" x14ac:dyDescent="0.35">
      <c r="A169" s="42" t="s">
        <v>187</v>
      </c>
      <c r="B169" s="49">
        <v>6147</v>
      </c>
      <c r="C169" s="42" t="s">
        <v>252</v>
      </c>
    </row>
    <row r="170" spans="1:3" x14ac:dyDescent="0.35">
      <c r="A170" s="42" t="s">
        <v>187</v>
      </c>
      <c r="B170" s="49">
        <v>6148</v>
      </c>
      <c r="C170" s="42" t="s">
        <v>253</v>
      </c>
    </row>
    <row r="171" spans="1:3" x14ac:dyDescent="0.35">
      <c r="A171" s="42" t="s">
        <v>187</v>
      </c>
      <c r="B171" s="49">
        <v>6151</v>
      </c>
      <c r="C171" s="42" t="s">
        <v>255</v>
      </c>
    </row>
    <row r="172" spans="1:3" x14ac:dyDescent="0.35">
      <c r="A172" s="42" t="s">
        <v>187</v>
      </c>
      <c r="B172" s="49">
        <v>6152</v>
      </c>
      <c r="C172" s="42" t="s">
        <v>256</v>
      </c>
    </row>
    <row r="173" spans="1:3" x14ac:dyDescent="0.35">
      <c r="A173" s="42" t="s">
        <v>187</v>
      </c>
      <c r="B173" s="49">
        <v>6161</v>
      </c>
      <c r="C173" s="42" t="s">
        <v>258</v>
      </c>
    </row>
    <row r="174" spans="1:3" x14ac:dyDescent="0.35">
      <c r="A174" s="42" t="s">
        <v>187</v>
      </c>
      <c r="B174" s="49">
        <v>6162</v>
      </c>
      <c r="C174" s="42" t="s">
        <v>259</v>
      </c>
    </row>
    <row r="175" spans="1:3" x14ac:dyDescent="0.35">
      <c r="A175" s="42" t="s">
        <v>187</v>
      </c>
      <c r="B175" s="49">
        <v>6163</v>
      </c>
      <c r="C175" s="42" t="s">
        <v>260</v>
      </c>
    </row>
    <row r="176" spans="1:3" x14ac:dyDescent="0.35">
      <c r="A176" s="42" t="s">
        <v>187</v>
      </c>
      <c r="B176" s="49">
        <v>6211</v>
      </c>
      <c r="C176" s="42" t="s">
        <v>261</v>
      </c>
    </row>
    <row r="177" spans="1:3" x14ac:dyDescent="0.35">
      <c r="A177" s="42" t="s">
        <v>187</v>
      </c>
      <c r="B177" s="49">
        <v>6212</v>
      </c>
      <c r="C177" s="42" t="s">
        <v>262</v>
      </c>
    </row>
    <row r="178" spans="1:3" x14ac:dyDescent="0.35">
      <c r="A178" s="42" t="s">
        <v>187</v>
      </c>
      <c r="B178" s="49">
        <v>6221</v>
      </c>
      <c r="C178" s="42" t="s">
        <v>263</v>
      </c>
    </row>
    <row r="179" spans="1:3" x14ac:dyDescent="0.35">
      <c r="A179" s="42" t="s">
        <v>187</v>
      </c>
      <c r="B179" s="49">
        <v>6232</v>
      </c>
      <c r="C179" s="42" t="s">
        <v>264</v>
      </c>
    </row>
    <row r="180" spans="1:3" x14ac:dyDescent="0.35">
      <c r="A180" s="42" t="s">
        <v>187</v>
      </c>
      <c r="B180" s="49">
        <v>6311</v>
      </c>
      <c r="C180" s="42" t="s">
        <v>398</v>
      </c>
    </row>
    <row r="181" spans="1:3" x14ac:dyDescent="0.35">
      <c r="A181" s="42" t="s">
        <v>187</v>
      </c>
      <c r="B181" s="49">
        <v>6312</v>
      </c>
      <c r="C181" s="42" t="s">
        <v>399</v>
      </c>
    </row>
    <row r="182" spans="1:3" x14ac:dyDescent="0.35">
      <c r="A182" s="42" t="s">
        <v>187</v>
      </c>
      <c r="B182" s="49">
        <v>6321</v>
      </c>
      <c r="C182" s="42" t="s">
        <v>401</v>
      </c>
    </row>
    <row r="183" spans="1:3" x14ac:dyDescent="0.35">
      <c r="A183" s="42" t="s">
        <v>187</v>
      </c>
      <c r="B183" s="49">
        <v>6322</v>
      </c>
      <c r="C183" s="42" t="s">
        <v>402</v>
      </c>
    </row>
    <row r="184" spans="1:3" x14ac:dyDescent="0.35">
      <c r="A184" s="42" t="s">
        <v>187</v>
      </c>
      <c r="B184" s="49">
        <v>6323</v>
      </c>
      <c r="C184" s="42" t="s">
        <v>403</v>
      </c>
    </row>
    <row r="185" spans="1:3" x14ac:dyDescent="0.35">
      <c r="A185" s="42" t="s">
        <v>187</v>
      </c>
      <c r="B185" s="49">
        <v>6324</v>
      </c>
      <c r="C185" s="42" t="s">
        <v>404</v>
      </c>
    </row>
    <row r="186" spans="1:3" x14ac:dyDescent="0.35">
      <c r="A186" s="42" t="s">
        <v>187</v>
      </c>
      <c r="B186" s="49">
        <v>6331</v>
      </c>
      <c r="C186" s="42" t="s">
        <v>406</v>
      </c>
    </row>
    <row r="187" spans="1:3" x14ac:dyDescent="0.35">
      <c r="A187" s="42" t="s">
        <v>187</v>
      </c>
      <c r="B187" s="49">
        <v>6332</v>
      </c>
      <c r="C187" s="42" t="s">
        <v>407</v>
      </c>
    </row>
    <row r="188" spans="1:3" x14ac:dyDescent="0.35">
      <c r="A188" s="42" t="s">
        <v>187</v>
      </c>
      <c r="B188" s="49">
        <v>6341</v>
      </c>
      <c r="C188" s="42" t="s">
        <v>409</v>
      </c>
    </row>
    <row r="189" spans="1:3" x14ac:dyDescent="0.35">
      <c r="A189" s="42" t="s">
        <v>187</v>
      </c>
      <c r="B189" s="49">
        <v>6342</v>
      </c>
      <c r="C189" s="42" t="s">
        <v>410</v>
      </c>
    </row>
    <row r="190" spans="1:3" x14ac:dyDescent="0.35">
      <c r="A190" s="42" t="s">
        <v>187</v>
      </c>
      <c r="B190" s="49">
        <v>6351</v>
      </c>
      <c r="C190" s="42" t="s">
        <v>266</v>
      </c>
    </row>
    <row r="191" spans="1:3" x14ac:dyDescent="0.35">
      <c r="A191" s="42" t="s">
        <v>187</v>
      </c>
      <c r="B191" s="49">
        <v>6352</v>
      </c>
      <c r="C191" s="42" t="s">
        <v>267</v>
      </c>
    </row>
    <row r="192" spans="1:3" x14ac:dyDescent="0.35">
      <c r="A192" s="42" t="s">
        <v>187</v>
      </c>
      <c r="B192" s="49">
        <v>6361</v>
      </c>
      <c r="C192" s="42" t="s">
        <v>412</v>
      </c>
    </row>
    <row r="193" spans="1:3" x14ac:dyDescent="0.35">
      <c r="A193" s="42" t="s">
        <v>187</v>
      </c>
      <c r="B193" s="49">
        <v>6362</v>
      </c>
      <c r="C193" s="42" t="s">
        <v>413</v>
      </c>
    </row>
    <row r="194" spans="1:3" x14ac:dyDescent="0.35">
      <c r="A194" s="42" t="s">
        <v>187</v>
      </c>
      <c r="B194" s="49">
        <v>6381</v>
      </c>
      <c r="C194" s="42" t="s">
        <v>362</v>
      </c>
    </row>
    <row r="195" spans="1:3" x14ac:dyDescent="0.35">
      <c r="A195" s="42" t="s">
        <v>187</v>
      </c>
      <c r="B195" s="49">
        <v>6382</v>
      </c>
      <c r="C195" s="42" t="s">
        <v>363</v>
      </c>
    </row>
    <row r="196" spans="1:3" x14ac:dyDescent="0.35">
      <c r="A196" s="42" t="s">
        <v>187</v>
      </c>
      <c r="B196" s="49">
        <v>6391</v>
      </c>
      <c r="C196" s="42" t="s">
        <v>364</v>
      </c>
    </row>
    <row r="197" spans="1:3" x14ac:dyDescent="0.35">
      <c r="A197" s="42" t="s">
        <v>187</v>
      </c>
      <c r="B197" s="49">
        <v>6392</v>
      </c>
      <c r="C197" s="42" t="s">
        <v>365</v>
      </c>
    </row>
    <row r="198" spans="1:3" x14ac:dyDescent="0.35">
      <c r="A198" s="42" t="s">
        <v>187</v>
      </c>
      <c r="B198" s="49">
        <v>6393</v>
      </c>
      <c r="C198" s="42" t="s">
        <v>366</v>
      </c>
    </row>
    <row r="199" spans="1:3" x14ac:dyDescent="0.35">
      <c r="A199" s="42" t="s">
        <v>187</v>
      </c>
      <c r="B199" s="49">
        <v>6394</v>
      </c>
      <c r="C199" s="42" t="s">
        <v>367</v>
      </c>
    </row>
    <row r="200" spans="1:3" x14ac:dyDescent="0.35">
      <c r="A200" s="42" t="s">
        <v>187</v>
      </c>
      <c r="B200" s="49">
        <v>6412</v>
      </c>
      <c r="C200" s="42" t="s">
        <v>415</v>
      </c>
    </row>
    <row r="201" spans="1:3" x14ac:dyDescent="0.35">
      <c r="A201" s="42" t="s">
        <v>187</v>
      </c>
      <c r="B201" s="49">
        <v>6413</v>
      </c>
      <c r="C201" s="42" t="s">
        <v>416</v>
      </c>
    </row>
    <row r="202" spans="1:3" x14ac:dyDescent="0.35">
      <c r="A202" s="42" t="s">
        <v>187</v>
      </c>
      <c r="B202" s="49">
        <v>6414</v>
      </c>
      <c r="C202" s="42" t="s">
        <v>417</v>
      </c>
    </row>
    <row r="203" spans="1:3" x14ac:dyDescent="0.35">
      <c r="A203" s="42" t="s">
        <v>187</v>
      </c>
      <c r="B203" s="49">
        <v>6415</v>
      </c>
      <c r="C203" s="42" t="s">
        <v>418</v>
      </c>
    </row>
    <row r="204" spans="1:3" x14ac:dyDescent="0.35">
      <c r="A204" s="42" t="s">
        <v>187</v>
      </c>
      <c r="B204" s="49">
        <v>6416</v>
      </c>
      <c r="C204" s="42" t="s">
        <v>419</v>
      </c>
    </row>
    <row r="205" spans="1:3" x14ac:dyDescent="0.35">
      <c r="A205" s="42" t="s">
        <v>187</v>
      </c>
      <c r="B205" s="49">
        <v>6417</v>
      </c>
      <c r="C205" s="42" t="s">
        <v>420</v>
      </c>
    </row>
    <row r="206" spans="1:3" x14ac:dyDescent="0.35">
      <c r="A206" s="42" t="s">
        <v>187</v>
      </c>
      <c r="B206" s="49">
        <v>6419</v>
      </c>
      <c r="C206" s="42" t="s">
        <v>421</v>
      </c>
    </row>
    <row r="207" spans="1:3" x14ac:dyDescent="0.35">
      <c r="A207" s="42" t="s">
        <v>187</v>
      </c>
      <c r="B207" s="49">
        <v>6421</v>
      </c>
      <c r="C207" s="42" t="s">
        <v>423</v>
      </c>
    </row>
    <row r="208" spans="1:3" x14ac:dyDescent="0.35">
      <c r="A208" s="42" t="s">
        <v>187</v>
      </c>
      <c r="B208" s="49">
        <v>6422</v>
      </c>
      <c r="C208" s="42" t="s">
        <v>424</v>
      </c>
    </row>
    <row r="209" spans="1:3" x14ac:dyDescent="0.35">
      <c r="A209" s="42" t="s">
        <v>187</v>
      </c>
      <c r="B209" s="49">
        <v>6423</v>
      </c>
      <c r="C209" s="42" t="s">
        <v>425</v>
      </c>
    </row>
    <row r="210" spans="1:3" x14ac:dyDescent="0.35">
      <c r="A210" s="42" t="s">
        <v>187</v>
      </c>
      <c r="B210" s="49">
        <v>6424</v>
      </c>
      <c r="C210" s="42" t="s">
        <v>426</v>
      </c>
    </row>
    <row r="211" spans="1:3" x14ac:dyDescent="0.35">
      <c r="A211" s="42" t="s">
        <v>187</v>
      </c>
      <c r="B211" s="49">
        <v>6425</v>
      </c>
      <c r="C211" s="42" t="s">
        <v>427</v>
      </c>
    </row>
    <row r="212" spans="1:3" x14ac:dyDescent="0.35">
      <c r="A212" s="42" t="s">
        <v>187</v>
      </c>
      <c r="B212" s="49">
        <v>6429</v>
      </c>
      <c r="C212" s="42" t="s">
        <v>428</v>
      </c>
    </row>
    <row r="213" spans="1:3" x14ac:dyDescent="0.35">
      <c r="A213" s="42" t="s">
        <v>187</v>
      </c>
      <c r="B213" s="49">
        <v>6431</v>
      </c>
      <c r="C213" s="42" t="s">
        <v>430</v>
      </c>
    </row>
    <row r="214" spans="1:3" x14ac:dyDescent="0.35">
      <c r="A214" s="42" t="s">
        <v>187</v>
      </c>
      <c r="B214" s="49">
        <v>6432</v>
      </c>
      <c r="C214" s="42" t="s">
        <v>431</v>
      </c>
    </row>
    <row r="215" spans="1:3" x14ac:dyDescent="0.35">
      <c r="A215" s="42" t="s">
        <v>187</v>
      </c>
      <c r="B215" s="49">
        <v>6433</v>
      </c>
      <c r="C215" s="42" t="s">
        <v>432</v>
      </c>
    </row>
    <row r="216" spans="1:3" x14ac:dyDescent="0.35">
      <c r="A216" s="42" t="s">
        <v>187</v>
      </c>
      <c r="B216" s="49">
        <v>6434</v>
      </c>
      <c r="C216" s="42" t="s">
        <v>433</v>
      </c>
    </row>
    <row r="217" spans="1:3" x14ac:dyDescent="0.35">
      <c r="A217" s="42" t="s">
        <v>187</v>
      </c>
      <c r="B217" s="49">
        <v>6435</v>
      </c>
      <c r="C217" s="42" t="s">
        <v>434</v>
      </c>
    </row>
    <row r="218" spans="1:3" x14ac:dyDescent="0.35">
      <c r="A218" s="42" t="s">
        <v>187</v>
      </c>
      <c r="B218" s="49">
        <v>6436</v>
      </c>
      <c r="C218" s="42" t="s">
        <v>435</v>
      </c>
    </row>
    <row r="219" spans="1:3" x14ac:dyDescent="0.35">
      <c r="A219" s="42" t="s">
        <v>187</v>
      </c>
      <c r="B219" s="49">
        <v>6437</v>
      </c>
      <c r="C219" s="42" t="s">
        <v>436</v>
      </c>
    </row>
    <row r="220" spans="1:3" x14ac:dyDescent="0.35">
      <c r="A220" s="42" t="s">
        <v>187</v>
      </c>
      <c r="B220" s="49">
        <v>6442</v>
      </c>
      <c r="C220" s="42" t="s">
        <v>438</v>
      </c>
    </row>
    <row r="221" spans="1:3" x14ac:dyDescent="0.35">
      <c r="A221" s="42" t="s">
        <v>187</v>
      </c>
      <c r="B221" s="49">
        <v>6443</v>
      </c>
      <c r="C221" s="42" t="s">
        <v>439</v>
      </c>
    </row>
    <row r="222" spans="1:3" x14ac:dyDescent="0.35">
      <c r="A222" s="42" t="s">
        <v>187</v>
      </c>
      <c r="B222" s="49">
        <v>6444</v>
      </c>
      <c r="C222" s="42" t="s">
        <v>440</v>
      </c>
    </row>
    <row r="223" spans="1:3" x14ac:dyDescent="0.35">
      <c r="A223" s="42" t="s">
        <v>187</v>
      </c>
      <c r="B223" s="49">
        <v>6445</v>
      </c>
      <c r="C223" s="42" t="s">
        <v>441</v>
      </c>
    </row>
    <row r="224" spans="1:3" x14ac:dyDescent="0.35">
      <c r="A224" s="42" t="s">
        <v>187</v>
      </c>
      <c r="B224" s="49">
        <v>6446</v>
      </c>
      <c r="C224" s="42" t="s">
        <v>442</v>
      </c>
    </row>
    <row r="225" spans="1:3" x14ac:dyDescent="0.35">
      <c r="A225" s="42" t="s">
        <v>187</v>
      </c>
      <c r="B225" s="49">
        <v>6447</v>
      </c>
      <c r="C225" s="42" t="s">
        <v>443</v>
      </c>
    </row>
    <row r="226" spans="1:3" x14ac:dyDescent="0.35">
      <c r="A226" s="42" t="s">
        <v>187</v>
      </c>
      <c r="B226" s="49">
        <v>6511</v>
      </c>
      <c r="C226" s="42" t="s">
        <v>268</v>
      </c>
    </row>
    <row r="227" spans="1:3" x14ac:dyDescent="0.35">
      <c r="A227" s="42" t="s">
        <v>187</v>
      </c>
      <c r="B227" s="49">
        <v>6512</v>
      </c>
      <c r="C227" s="42" t="s">
        <v>269</v>
      </c>
    </row>
    <row r="228" spans="1:3" x14ac:dyDescent="0.35">
      <c r="A228" s="42" t="s">
        <v>187</v>
      </c>
      <c r="B228" s="49">
        <v>6513</v>
      </c>
      <c r="C228" s="42" t="s">
        <v>270</v>
      </c>
    </row>
    <row r="229" spans="1:3" x14ac:dyDescent="0.35">
      <c r="A229" s="42" t="s">
        <v>187</v>
      </c>
      <c r="B229" s="49">
        <v>6514</v>
      </c>
      <c r="C229" s="42" t="s">
        <v>271</v>
      </c>
    </row>
    <row r="230" spans="1:3" x14ac:dyDescent="0.35">
      <c r="A230" s="42" t="s">
        <v>187</v>
      </c>
      <c r="B230" s="49">
        <v>6521</v>
      </c>
      <c r="C230" s="42" t="s">
        <v>272</v>
      </c>
    </row>
    <row r="231" spans="1:3" x14ac:dyDescent="0.35">
      <c r="A231" s="42" t="s">
        <v>187</v>
      </c>
      <c r="B231" s="49">
        <v>6522</v>
      </c>
      <c r="C231" s="42" t="s">
        <v>273</v>
      </c>
    </row>
    <row r="232" spans="1:3" x14ac:dyDescent="0.35">
      <c r="A232" s="42" t="s">
        <v>187</v>
      </c>
      <c r="B232" s="49">
        <v>6524</v>
      </c>
      <c r="C232" s="42" t="s">
        <v>274</v>
      </c>
    </row>
    <row r="233" spans="1:3" x14ac:dyDescent="0.35">
      <c r="A233" s="42" t="s">
        <v>187</v>
      </c>
      <c r="B233" s="49">
        <v>6525</v>
      </c>
      <c r="C233" s="42" t="s">
        <v>275</v>
      </c>
    </row>
    <row r="234" spans="1:3" x14ac:dyDescent="0.35">
      <c r="A234" s="42" t="s">
        <v>187</v>
      </c>
      <c r="B234" s="49">
        <v>6526</v>
      </c>
      <c r="C234" s="42" t="s">
        <v>276</v>
      </c>
    </row>
    <row r="235" spans="1:3" x14ac:dyDescent="0.35">
      <c r="A235" s="42" t="s">
        <v>187</v>
      </c>
      <c r="B235" s="49">
        <v>6527</v>
      </c>
      <c r="C235" s="42" t="s">
        <v>277</v>
      </c>
    </row>
    <row r="236" spans="1:3" x14ac:dyDescent="0.35">
      <c r="A236" s="42" t="s">
        <v>187</v>
      </c>
      <c r="B236" s="49">
        <v>6528</v>
      </c>
      <c r="C236" s="42" t="s">
        <v>445</v>
      </c>
    </row>
    <row r="237" spans="1:3" x14ac:dyDescent="0.35">
      <c r="A237" s="42" t="s">
        <v>187</v>
      </c>
      <c r="B237" s="49">
        <v>6531</v>
      </c>
      <c r="C237" s="42" t="s">
        <v>278</v>
      </c>
    </row>
    <row r="238" spans="1:3" x14ac:dyDescent="0.35">
      <c r="A238" s="42" t="s">
        <v>187</v>
      </c>
      <c r="B238" s="49">
        <v>6532</v>
      </c>
      <c r="C238" s="42" t="s">
        <v>279</v>
      </c>
    </row>
    <row r="239" spans="1:3" x14ac:dyDescent="0.35">
      <c r="A239" s="42" t="s">
        <v>187</v>
      </c>
      <c r="B239" s="49">
        <v>6533</v>
      </c>
      <c r="C239" s="42" t="s">
        <v>280</v>
      </c>
    </row>
    <row r="240" spans="1:3" x14ac:dyDescent="0.35">
      <c r="A240" s="42" t="s">
        <v>187</v>
      </c>
      <c r="B240" s="49">
        <v>6614</v>
      </c>
      <c r="C240" s="42" t="s">
        <v>447</v>
      </c>
    </row>
    <row r="241" spans="1:3" x14ac:dyDescent="0.35">
      <c r="A241" s="42" t="s">
        <v>187</v>
      </c>
      <c r="B241" s="49">
        <v>6615</v>
      </c>
      <c r="C241" s="42" t="s">
        <v>448</v>
      </c>
    </row>
    <row r="242" spans="1:3" x14ac:dyDescent="0.35">
      <c r="A242" s="42" t="s">
        <v>187</v>
      </c>
      <c r="B242" s="49">
        <v>6631</v>
      </c>
      <c r="C242" s="42" t="s">
        <v>376</v>
      </c>
    </row>
    <row r="243" spans="1:3" x14ac:dyDescent="0.35">
      <c r="A243" s="42" t="s">
        <v>187</v>
      </c>
      <c r="B243" s="49">
        <v>6632</v>
      </c>
      <c r="C243" s="42" t="s">
        <v>380</v>
      </c>
    </row>
    <row r="244" spans="1:3" x14ac:dyDescent="0.35">
      <c r="A244" s="42" t="s">
        <v>187</v>
      </c>
      <c r="B244" s="49">
        <v>6711</v>
      </c>
      <c r="C244" s="42" t="s">
        <v>449</v>
      </c>
    </row>
    <row r="245" spans="1:3" x14ac:dyDescent="0.35">
      <c r="A245" s="42" t="s">
        <v>187</v>
      </c>
      <c r="B245" s="49">
        <v>6712</v>
      </c>
      <c r="C245" s="42" t="s">
        <v>450</v>
      </c>
    </row>
    <row r="246" spans="1:3" x14ac:dyDescent="0.35">
      <c r="A246" s="42" t="s">
        <v>187</v>
      </c>
      <c r="B246" s="49">
        <v>6714</v>
      </c>
      <c r="C246" s="42" t="s">
        <v>451</v>
      </c>
    </row>
    <row r="247" spans="1:3" x14ac:dyDescent="0.35">
      <c r="A247" s="42" t="s">
        <v>187</v>
      </c>
      <c r="B247" s="49">
        <v>6731</v>
      </c>
      <c r="C247" s="42" t="s">
        <v>452</v>
      </c>
    </row>
    <row r="248" spans="1:3" x14ac:dyDescent="0.35">
      <c r="A248" s="42" t="s">
        <v>187</v>
      </c>
      <c r="B248" s="49">
        <v>6811</v>
      </c>
      <c r="C248" s="42" t="s">
        <v>281</v>
      </c>
    </row>
    <row r="249" spans="1:3" x14ac:dyDescent="0.35">
      <c r="A249" s="42" t="s">
        <v>187</v>
      </c>
      <c r="B249" s="49">
        <v>6812</v>
      </c>
      <c r="C249" s="42" t="s">
        <v>282</v>
      </c>
    </row>
    <row r="250" spans="1:3" x14ac:dyDescent="0.35">
      <c r="A250" s="42" t="s">
        <v>187</v>
      </c>
      <c r="B250" s="49">
        <v>6813</v>
      </c>
      <c r="C250" s="42" t="s">
        <v>283</v>
      </c>
    </row>
    <row r="251" spans="1:3" x14ac:dyDescent="0.35">
      <c r="A251" s="42" t="s">
        <v>187</v>
      </c>
      <c r="B251" s="49">
        <v>6814</v>
      </c>
      <c r="C251" s="42" t="s">
        <v>284</v>
      </c>
    </row>
    <row r="252" spans="1:3" x14ac:dyDescent="0.35">
      <c r="A252" s="42" t="s">
        <v>187</v>
      </c>
      <c r="B252" s="49">
        <v>6815</v>
      </c>
      <c r="C252" s="42" t="s">
        <v>285</v>
      </c>
    </row>
    <row r="253" spans="1:3" x14ac:dyDescent="0.35">
      <c r="A253" s="42" t="s">
        <v>187</v>
      </c>
      <c r="B253" s="49">
        <v>6816</v>
      </c>
      <c r="C253" s="42" t="s">
        <v>286</v>
      </c>
    </row>
    <row r="254" spans="1:3" x14ac:dyDescent="0.35">
      <c r="A254" s="42" t="s">
        <v>187</v>
      </c>
      <c r="B254" s="49">
        <v>6817</v>
      </c>
      <c r="C254" s="42" t="s">
        <v>287</v>
      </c>
    </row>
    <row r="255" spans="1:3" x14ac:dyDescent="0.35">
      <c r="A255" s="42" t="s">
        <v>187</v>
      </c>
      <c r="B255" s="49">
        <v>6818</v>
      </c>
      <c r="C255" s="42" t="s">
        <v>288</v>
      </c>
    </row>
    <row r="256" spans="1:3" x14ac:dyDescent="0.35">
      <c r="A256" s="42" t="s">
        <v>187</v>
      </c>
      <c r="B256" s="49">
        <v>6819</v>
      </c>
      <c r="C256" s="42" t="s">
        <v>289</v>
      </c>
    </row>
    <row r="257" spans="1:3" x14ac:dyDescent="0.35">
      <c r="A257" s="42" t="s">
        <v>187</v>
      </c>
      <c r="B257" s="49">
        <v>6831</v>
      </c>
      <c r="C257" s="42" t="s">
        <v>290</v>
      </c>
    </row>
    <row r="258" spans="1:3" x14ac:dyDescent="0.35">
      <c r="A258" s="42" t="s">
        <v>187</v>
      </c>
      <c r="B258" s="49">
        <v>6911</v>
      </c>
      <c r="C258" s="42" t="s">
        <v>454</v>
      </c>
    </row>
    <row r="259" spans="1:3" x14ac:dyDescent="0.35">
      <c r="A259" s="42" t="s">
        <v>187</v>
      </c>
      <c r="B259" s="49">
        <v>6921</v>
      </c>
      <c r="C259" s="42" t="s">
        <v>226</v>
      </c>
    </row>
    <row r="260" spans="1:3" x14ac:dyDescent="0.35">
      <c r="A260" s="42" t="s">
        <v>187</v>
      </c>
      <c r="B260" s="49">
        <v>9111</v>
      </c>
      <c r="C260" s="42" t="s">
        <v>465</v>
      </c>
    </row>
    <row r="261" spans="1:3" x14ac:dyDescent="0.35">
      <c r="A261" s="42" t="s">
        <v>187</v>
      </c>
      <c r="B261" s="49">
        <v>9112</v>
      </c>
      <c r="C261" s="42" t="s">
        <v>466</v>
      </c>
    </row>
    <row r="262" spans="1:3" x14ac:dyDescent="0.35">
      <c r="A262" s="42" t="s">
        <v>187</v>
      </c>
      <c r="B262" s="49">
        <v>9121</v>
      </c>
      <c r="C262" s="42" t="s">
        <v>467</v>
      </c>
    </row>
    <row r="263" spans="1:3" x14ac:dyDescent="0.35">
      <c r="A263" s="42" t="s">
        <v>187</v>
      </c>
      <c r="B263" s="49">
        <v>9122</v>
      </c>
      <c r="C263" s="42" t="s">
        <v>468</v>
      </c>
    </row>
    <row r="264" spans="1:3" x14ac:dyDescent="0.35">
      <c r="A264" s="42" t="s">
        <v>187</v>
      </c>
      <c r="B264" s="49">
        <v>9151</v>
      </c>
      <c r="C264" s="42" t="s">
        <v>469</v>
      </c>
    </row>
    <row r="265" spans="1:3" x14ac:dyDescent="0.35">
      <c r="A265" s="42" t="s">
        <v>187</v>
      </c>
      <c r="B265" s="49">
        <v>9152</v>
      </c>
      <c r="C265" s="42" t="s">
        <v>470</v>
      </c>
    </row>
    <row r="266" spans="1:3" x14ac:dyDescent="0.35">
      <c r="A266" s="42" t="s">
        <v>187</v>
      </c>
      <c r="B266" s="49">
        <v>9211</v>
      </c>
      <c r="C266" s="42" t="s">
        <v>471</v>
      </c>
    </row>
    <row r="267" spans="1:3" x14ac:dyDescent="0.35">
      <c r="A267" s="42" t="s">
        <v>187</v>
      </c>
      <c r="B267" s="49">
        <v>9212</v>
      </c>
      <c r="C267" s="42" t="s">
        <v>472</v>
      </c>
    </row>
    <row r="268" spans="1:3" x14ac:dyDescent="0.35">
      <c r="A268" s="42" t="s">
        <v>187</v>
      </c>
      <c r="B268" s="49">
        <v>9213</v>
      </c>
      <c r="C268" s="42" t="s">
        <v>473</v>
      </c>
    </row>
    <row r="269" spans="1:3" x14ac:dyDescent="0.35">
      <c r="A269" s="42" t="s">
        <v>187</v>
      </c>
      <c r="B269" s="49">
        <v>9221</v>
      </c>
      <c r="C269" s="42" t="s">
        <v>474</v>
      </c>
    </row>
    <row r="270" spans="1:3" x14ac:dyDescent="0.35">
      <c r="A270" s="42" t="s">
        <v>187</v>
      </c>
      <c r="B270" s="49">
        <v>9222</v>
      </c>
      <c r="C270" s="42" t="s">
        <v>475</v>
      </c>
    </row>
    <row r="271" spans="1:3" x14ac:dyDescent="0.35">
      <c r="A271" s="42" t="s">
        <v>187</v>
      </c>
      <c r="B271" s="49">
        <v>9611</v>
      </c>
      <c r="C271" s="42" t="s">
        <v>227</v>
      </c>
    </row>
    <row r="272" spans="1:3" x14ac:dyDescent="0.35">
      <c r="A272" s="42" t="s">
        <v>187</v>
      </c>
      <c r="B272" s="49">
        <v>9612</v>
      </c>
      <c r="C272" s="42" t="s">
        <v>235</v>
      </c>
    </row>
    <row r="273" spans="1:3" x14ac:dyDescent="0.35">
      <c r="A273" s="42" t="s">
        <v>187</v>
      </c>
      <c r="B273" s="49">
        <v>9613</v>
      </c>
      <c r="C273" s="42" t="s">
        <v>240</v>
      </c>
    </row>
    <row r="274" spans="1:3" x14ac:dyDescent="0.35">
      <c r="A274" s="42" t="s">
        <v>187</v>
      </c>
      <c r="B274" s="49">
        <v>9614</v>
      </c>
      <c r="C274" s="42" t="s">
        <v>246</v>
      </c>
    </row>
    <row r="275" spans="1:3" x14ac:dyDescent="0.35">
      <c r="A275" s="42" t="s">
        <v>187</v>
      </c>
      <c r="B275" s="49">
        <v>9615</v>
      </c>
      <c r="C275" s="42" t="s">
        <v>254</v>
      </c>
    </row>
    <row r="276" spans="1:3" x14ac:dyDescent="0.35">
      <c r="A276" s="42" t="s">
        <v>187</v>
      </c>
      <c r="B276" s="49">
        <v>9616</v>
      </c>
      <c r="C276" s="42" t="s">
        <v>257</v>
      </c>
    </row>
    <row r="277" spans="1:3" x14ac:dyDescent="0.35">
      <c r="A277" s="42" t="s">
        <v>187</v>
      </c>
      <c r="B277" s="49">
        <v>9621</v>
      </c>
      <c r="C277" s="42" t="s">
        <v>476</v>
      </c>
    </row>
    <row r="278" spans="1:3" x14ac:dyDescent="0.35">
      <c r="A278" s="42" t="s">
        <v>187</v>
      </c>
      <c r="B278" s="49">
        <v>9622</v>
      </c>
      <c r="C278" s="42" t="s">
        <v>477</v>
      </c>
    </row>
    <row r="279" spans="1:3" x14ac:dyDescent="0.35">
      <c r="A279" s="42" t="s">
        <v>187</v>
      </c>
      <c r="B279" s="49">
        <v>9623</v>
      </c>
      <c r="C279" s="42" t="s">
        <v>478</v>
      </c>
    </row>
    <row r="280" spans="1:3" x14ac:dyDescent="0.35">
      <c r="A280" s="42" t="s">
        <v>187</v>
      </c>
      <c r="B280" s="49">
        <v>9631</v>
      </c>
      <c r="C280" s="42" t="s">
        <v>397</v>
      </c>
    </row>
    <row r="281" spans="1:3" x14ac:dyDescent="0.35">
      <c r="A281" s="42" t="s">
        <v>187</v>
      </c>
      <c r="B281" s="49">
        <v>9632</v>
      </c>
      <c r="C281" s="42" t="s">
        <v>400</v>
      </c>
    </row>
    <row r="282" spans="1:3" x14ac:dyDescent="0.35">
      <c r="A282" s="42" t="s">
        <v>187</v>
      </c>
      <c r="B282" s="49">
        <v>9633</v>
      </c>
      <c r="C282" s="42" t="s">
        <v>405</v>
      </c>
    </row>
    <row r="283" spans="1:3" x14ac:dyDescent="0.35">
      <c r="A283" s="42" t="s">
        <v>187</v>
      </c>
      <c r="B283" s="49">
        <v>9634</v>
      </c>
      <c r="C283" s="42" t="s">
        <v>408</v>
      </c>
    </row>
    <row r="284" spans="1:3" x14ac:dyDescent="0.35">
      <c r="A284" s="42" t="s">
        <v>187</v>
      </c>
      <c r="B284" s="49">
        <v>9635</v>
      </c>
      <c r="C284" s="42" t="s">
        <v>265</v>
      </c>
    </row>
    <row r="285" spans="1:3" x14ac:dyDescent="0.35">
      <c r="A285" s="42" t="s">
        <v>187</v>
      </c>
      <c r="B285" s="49">
        <v>9636</v>
      </c>
      <c r="C285" s="42" t="s">
        <v>411</v>
      </c>
    </row>
    <row r="286" spans="1:3" x14ac:dyDescent="0.35">
      <c r="A286" s="42" t="s">
        <v>187</v>
      </c>
      <c r="B286" s="49">
        <v>9638</v>
      </c>
      <c r="C286" s="42" t="s">
        <v>361</v>
      </c>
    </row>
    <row r="287" spans="1:3" x14ac:dyDescent="0.35">
      <c r="A287" s="42" t="s">
        <v>187</v>
      </c>
      <c r="B287" s="49">
        <v>9641</v>
      </c>
      <c r="C287" s="42" t="s">
        <v>414</v>
      </c>
    </row>
    <row r="288" spans="1:3" x14ac:dyDescent="0.35">
      <c r="A288" s="42" t="s">
        <v>187</v>
      </c>
      <c r="B288" s="49">
        <v>9642</v>
      </c>
      <c r="C288" s="42" t="s">
        <v>422</v>
      </c>
    </row>
    <row r="289" spans="1:3" x14ac:dyDescent="0.35">
      <c r="A289" s="42" t="s">
        <v>187</v>
      </c>
      <c r="B289" s="49">
        <v>9643</v>
      </c>
      <c r="C289" s="42" t="s">
        <v>429</v>
      </c>
    </row>
    <row r="290" spans="1:3" x14ac:dyDescent="0.35">
      <c r="A290" s="42" t="s">
        <v>187</v>
      </c>
      <c r="B290" s="49">
        <v>9644</v>
      </c>
      <c r="C290" s="42" t="s">
        <v>437</v>
      </c>
    </row>
    <row r="291" spans="1:3" x14ac:dyDescent="0.35">
      <c r="A291" s="42" t="s">
        <v>187</v>
      </c>
      <c r="B291" s="49">
        <v>9651</v>
      </c>
      <c r="C291" s="42" t="s">
        <v>327</v>
      </c>
    </row>
    <row r="292" spans="1:3" x14ac:dyDescent="0.35">
      <c r="A292" s="42" t="s">
        <v>187</v>
      </c>
      <c r="B292" s="49">
        <v>9652</v>
      </c>
      <c r="C292" s="42" t="s">
        <v>444</v>
      </c>
    </row>
    <row r="293" spans="1:3" x14ac:dyDescent="0.35">
      <c r="A293" s="42" t="s">
        <v>187</v>
      </c>
      <c r="B293" s="49">
        <v>9653</v>
      </c>
      <c r="C293" s="42" t="s">
        <v>446</v>
      </c>
    </row>
    <row r="294" spans="1:3" x14ac:dyDescent="0.35">
      <c r="A294" s="42" t="s">
        <v>187</v>
      </c>
      <c r="B294" s="49">
        <v>9661</v>
      </c>
      <c r="C294" s="42" t="s">
        <v>479</v>
      </c>
    </row>
    <row r="295" spans="1:3" x14ac:dyDescent="0.35">
      <c r="A295" s="42" t="s">
        <v>187</v>
      </c>
      <c r="B295" s="49">
        <v>9673</v>
      </c>
      <c r="C295" s="42" t="s">
        <v>480</v>
      </c>
    </row>
    <row r="296" spans="1:3" x14ac:dyDescent="0.35">
      <c r="A296" s="42" t="s">
        <v>187</v>
      </c>
      <c r="B296" s="49">
        <v>9681</v>
      </c>
      <c r="C296" s="42" t="s">
        <v>453</v>
      </c>
    </row>
    <row r="297" spans="1:3" x14ac:dyDescent="0.35">
      <c r="A297" s="42" t="s">
        <v>187</v>
      </c>
      <c r="B297" s="49">
        <v>9683</v>
      </c>
      <c r="C297" s="42" t="s">
        <v>290</v>
      </c>
    </row>
    <row r="298" spans="1:3" x14ac:dyDescent="0.35">
      <c r="A298" s="42" t="s">
        <v>187</v>
      </c>
      <c r="B298" s="49">
        <v>9711</v>
      </c>
      <c r="C298" s="42" t="s">
        <v>455</v>
      </c>
    </row>
    <row r="299" spans="1:3" x14ac:dyDescent="0.35">
      <c r="A299" s="42" t="s">
        <v>187</v>
      </c>
      <c r="B299" s="49">
        <v>9712</v>
      </c>
      <c r="C299" s="42" t="s">
        <v>456</v>
      </c>
    </row>
    <row r="300" spans="1:3" x14ac:dyDescent="0.35">
      <c r="A300" s="42" t="s">
        <v>187</v>
      </c>
      <c r="B300" s="49">
        <v>9721</v>
      </c>
      <c r="C300" s="42" t="s">
        <v>457</v>
      </c>
    </row>
    <row r="301" spans="1:3" x14ac:dyDescent="0.35">
      <c r="A301" s="42" t="s">
        <v>187</v>
      </c>
      <c r="B301" s="49">
        <v>9722</v>
      </c>
      <c r="C301" s="42" t="s">
        <v>458</v>
      </c>
    </row>
    <row r="302" spans="1:3" x14ac:dyDescent="0.35">
      <c r="A302" s="42" t="s">
        <v>187</v>
      </c>
      <c r="B302" s="49">
        <v>9723</v>
      </c>
      <c r="C302" s="42" t="s">
        <v>459</v>
      </c>
    </row>
    <row r="303" spans="1:3" x14ac:dyDescent="0.35">
      <c r="A303" s="42" t="s">
        <v>187</v>
      </c>
      <c r="B303" s="49">
        <v>9724</v>
      </c>
      <c r="C303" s="42" t="s">
        <v>460</v>
      </c>
    </row>
    <row r="304" spans="1:3" x14ac:dyDescent="0.35">
      <c r="A304" s="42" t="s">
        <v>187</v>
      </c>
      <c r="B304" s="49">
        <v>9725</v>
      </c>
      <c r="C304" s="42" t="s">
        <v>461</v>
      </c>
    </row>
    <row r="305" spans="1:3" x14ac:dyDescent="0.35">
      <c r="A305" s="42" t="s">
        <v>187</v>
      </c>
      <c r="B305" s="49">
        <v>9726</v>
      </c>
      <c r="C305" s="42" t="s">
        <v>462</v>
      </c>
    </row>
    <row r="306" spans="1:3" x14ac:dyDescent="0.35">
      <c r="A306" s="42" t="s">
        <v>187</v>
      </c>
      <c r="B306" s="49">
        <v>9731</v>
      </c>
      <c r="C306" s="42" t="s">
        <v>463</v>
      </c>
    </row>
    <row r="307" spans="1:3" x14ac:dyDescent="0.35">
      <c r="A307" s="42" t="s">
        <v>187</v>
      </c>
      <c r="B307" s="49">
        <v>9741</v>
      </c>
      <c r="C307" s="42" t="s">
        <v>464</v>
      </c>
    </row>
    <row r="308" spans="1:3" x14ac:dyDescent="0.35">
      <c r="A308" s="42" t="s">
        <v>187</v>
      </c>
      <c r="B308" s="49">
        <v>9811</v>
      </c>
      <c r="C308" s="42" t="s">
        <v>481</v>
      </c>
    </row>
    <row r="309" spans="1:3" x14ac:dyDescent="0.35">
      <c r="A309" s="42" t="s">
        <v>187</v>
      </c>
      <c r="B309" s="49">
        <v>9821</v>
      </c>
      <c r="C309" s="42" t="s">
        <v>482</v>
      </c>
    </row>
    <row r="310" spans="1:3" x14ac:dyDescent="0.35">
      <c r="A310" s="42" t="s">
        <v>187</v>
      </c>
      <c r="B310" s="49">
        <v>9911</v>
      </c>
      <c r="C310" s="42" t="s">
        <v>483</v>
      </c>
    </row>
    <row r="311" spans="1:3" x14ac:dyDescent="0.35">
      <c r="A311" s="42" t="s">
        <v>187</v>
      </c>
      <c r="B311" s="49">
        <v>9912</v>
      </c>
      <c r="C311" s="42" t="s">
        <v>484</v>
      </c>
    </row>
    <row r="312" spans="1:3" x14ac:dyDescent="0.35">
      <c r="A312" s="42" t="s">
        <v>187</v>
      </c>
      <c r="B312" s="49">
        <v>9913</v>
      </c>
      <c r="C312" s="42" t="s">
        <v>485</v>
      </c>
    </row>
    <row r="313" spans="1:3" x14ac:dyDescent="0.35">
      <c r="A313" s="42" t="s">
        <v>187</v>
      </c>
      <c r="B313" s="49">
        <v>9914</v>
      </c>
      <c r="C313" s="42" t="s">
        <v>486</v>
      </c>
    </row>
    <row r="314" spans="1:3" x14ac:dyDescent="0.35">
      <c r="A314" s="42" t="s">
        <v>187</v>
      </c>
      <c r="B314" s="49">
        <v>9919</v>
      </c>
      <c r="C314" s="42" t="s">
        <v>487</v>
      </c>
    </row>
    <row r="315" spans="1:3" x14ac:dyDescent="0.35">
      <c r="A315" s="42" t="s">
        <v>187</v>
      </c>
      <c r="B315" s="49">
        <v>9961</v>
      </c>
      <c r="C315" s="42" t="s">
        <v>483</v>
      </c>
    </row>
    <row r="316" spans="1:3" x14ac:dyDescent="0.35">
      <c r="A316" s="42" t="s">
        <v>187</v>
      </c>
      <c r="B316" s="49">
        <v>9962</v>
      </c>
      <c r="C316" s="42" t="s">
        <v>484</v>
      </c>
    </row>
    <row r="317" spans="1:3" x14ac:dyDescent="0.35">
      <c r="A317" s="42" t="s">
        <v>187</v>
      </c>
      <c r="B317" s="49">
        <v>9963</v>
      </c>
      <c r="C317" s="42" t="s">
        <v>485</v>
      </c>
    </row>
    <row r="318" spans="1:3" x14ac:dyDescent="0.35">
      <c r="A318" s="42" t="s">
        <v>187</v>
      </c>
      <c r="B318" s="49">
        <v>9964</v>
      </c>
      <c r="C318" s="42" t="s">
        <v>486</v>
      </c>
    </row>
    <row r="319" spans="1:3" x14ac:dyDescent="0.35">
      <c r="A319" s="42" t="s">
        <v>187</v>
      </c>
      <c r="B319" s="49">
        <v>9969</v>
      </c>
      <c r="C319" s="42" t="s">
        <v>487</v>
      </c>
    </row>
  </sheetData>
  <sheetProtection algorithmName="SHA-512" hashValue="K/M+zR0AAVbG5STTOxj3eKC79ErL0ZDEfBTt1wLdS7K3t5Xvf12HRZ5nWB1O49K8Aj38tInMuFKhLD2TFVkqXA==" saltValue="CxJyOEuerpaU71n/BnOI3A==" spinCount="100000" sheet="1" objects="1" scenarios="1"/>
  <autoFilter ref="A1:C281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J50"/>
  <sheetViews>
    <sheetView workbookViewId="0">
      <selection activeCell="A2" sqref="A2:G2"/>
    </sheetView>
  </sheetViews>
  <sheetFormatPr defaultRowHeight="14.5" x14ac:dyDescent="0.35"/>
  <cols>
    <col min="1" max="1" width="4.453125" customWidth="1"/>
    <col min="2" max="2" width="12" style="54" bestFit="1" customWidth="1"/>
    <col min="3" max="3" width="6" customWidth="1"/>
    <col min="4" max="4" width="61.7265625" customWidth="1"/>
    <col min="5" max="5" width="37.453125" customWidth="1"/>
    <col min="6" max="6" width="23" bestFit="1" customWidth="1"/>
    <col min="7" max="7" width="9" customWidth="1"/>
    <col min="8" max="8" width="49.1796875" customWidth="1"/>
    <col min="9" max="9" width="18.7265625" customWidth="1"/>
    <col min="10" max="10" width="12.1796875" customWidth="1"/>
  </cols>
  <sheetData>
    <row r="1" spans="1:10" ht="23.5" thickTop="1" x14ac:dyDescent="0.35">
      <c r="A1" s="2" t="s">
        <v>2</v>
      </c>
      <c r="B1" s="11" t="s">
        <v>1</v>
      </c>
      <c r="C1" s="3" t="s">
        <v>3</v>
      </c>
      <c r="D1" s="3" t="s">
        <v>4</v>
      </c>
      <c r="E1" s="3" t="s">
        <v>5</v>
      </c>
      <c r="F1" s="3" t="s">
        <v>6</v>
      </c>
      <c r="G1" s="3" t="s">
        <v>7</v>
      </c>
      <c r="H1" s="3" t="s">
        <v>4</v>
      </c>
      <c r="I1" s="5" t="s">
        <v>38</v>
      </c>
      <c r="J1" s="5" t="s">
        <v>173</v>
      </c>
    </row>
    <row r="2" spans="1:10" x14ac:dyDescent="0.35">
      <c r="A2" s="12">
        <v>55</v>
      </c>
      <c r="B2" s="16">
        <v>35237547014</v>
      </c>
      <c r="C2" s="13">
        <v>49075</v>
      </c>
      <c r="D2" s="14" t="s">
        <v>39</v>
      </c>
      <c r="E2" s="14" t="s">
        <v>40</v>
      </c>
      <c r="F2" s="14" t="s">
        <v>8</v>
      </c>
      <c r="G2" s="17" t="s">
        <v>41</v>
      </c>
      <c r="H2" s="14" t="s">
        <v>39</v>
      </c>
      <c r="I2" s="18" t="s">
        <v>42</v>
      </c>
      <c r="J2" s="18" t="s">
        <v>174</v>
      </c>
    </row>
    <row r="3" spans="1:10" x14ac:dyDescent="0.35">
      <c r="A3" s="12">
        <v>56</v>
      </c>
      <c r="B3" s="16">
        <v>80099091562</v>
      </c>
      <c r="C3" s="13">
        <v>789</v>
      </c>
      <c r="D3" s="14" t="s">
        <v>43</v>
      </c>
      <c r="E3" s="14" t="s">
        <v>44</v>
      </c>
      <c r="F3" s="14" t="s">
        <v>15</v>
      </c>
      <c r="G3" s="15">
        <v>3316734</v>
      </c>
      <c r="H3" s="14" t="s">
        <v>43</v>
      </c>
      <c r="I3" s="18" t="s">
        <v>45</v>
      </c>
      <c r="J3" s="18" t="s">
        <v>155</v>
      </c>
    </row>
    <row r="4" spans="1:10" x14ac:dyDescent="0.35">
      <c r="A4" s="12">
        <v>57</v>
      </c>
      <c r="B4" s="16">
        <v>1076882554</v>
      </c>
      <c r="C4" s="13">
        <v>797</v>
      </c>
      <c r="D4" s="14" t="s">
        <v>46</v>
      </c>
      <c r="E4" s="14" t="s">
        <v>47</v>
      </c>
      <c r="F4" s="14" t="s">
        <v>31</v>
      </c>
      <c r="G4" s="15">
        <v>3303870</v>
      </c>
      <c r="H4" s="14" t="s">
        <v>46</v>
      </c>
      <c r="I4" s="18" t="s">
        <v>45</v>
      </c>
      <c r="J4" s="18" t="s">
        <v>155</v>
      </c>
    </row>
    <row r="5" spans="1:10" x14ac:dyDescent="0.35">
      <c r="A5" s="12">
        <v>58</v>
      </c>
      <c r="B5" s="16">
        <v>34694889661</v>
      </c>
      <c r="C5" s="13">
        <v>23577</v>
      </c>
      <c r="D5" s="14" t="s">
        <v>48</v>
      </c>
      <c r="E5" s="14" t="s">
        <v>49</v>
      </c>
      <c r="F5" s="14" t="s">
        <v>20</v>
      </c>
      <c r="G5" s="15">
        <v>1475444</v>
      </c>
      <c r="H5" s="14" t="s">
        <v>48</v>
      </c>
      <c r="I5" s="18" t="s">
        <v>45</v>
      </c>
      <c r="J5" s="18" t="s">
        <v>155</v>
      </c>
    </row>
    <row r="6" spans="1:10" x14ac:dyDescent="0.35">
      <c r="A6" s="12">
        <v>59</v>
      </c>
      <c r="B6" s="16">
        <v>99575902022</v>
      </c>
      <c r="C6" s="13">
        <v>801</v>
      </c>
      <c r="D6" s="14" t="s">
        <v>50</v>
      </c>
      <c r="E6" s="14" t="s">
        <v>51</v>
      </c>
      <c r="F6" s="14" t="s">
        <v>11</v>
      </c>
      <c r="G6" s="15">
        <v>3123367</v>
      </c>
      <c r="H6" s="14" t="s">
        <v>50</v>
      </c>
      <c r="I6" s="18" t="s">
        <v>45</v>
      </c>
      <c r="J6" s="18" t="s">
        <v>155</v>
      </c>
    </row>
    <row r="7" spans="1:10" x14ac:dyDescent="0.35">
      <c r="A7" s="12">
        <v>60</v>
      </c>
      <c r="B7" s="16">
        <v>61338774671</v>
      </c>
      <c r="C7" s="13">
        <v>810</v>
      </c>
      <c r="D7" s="14" t="s">
        <v>52</v>
      </c>
      <c r="E7" s="14" t="s">
        <v>53</v>
      </c>
      <c r="F7" s="14" t="s">
        <v>24</v>
      </c>
      <c r="G7" s="15">
        <v>3014223</v>
      </c>
      <c r="H7" s="14" t="s">
        <v>52</v>
      </c>
      <c r="I7" s="18" t="s">
        <v>45</v>
      </c>
      <c r="J7" s="18" t="s">
        <v>155</v>
      </c>
    </row>
    <row r="8" spans="1:10" x14ac:dyDescent="0.35">
      <c r="A8" s="12">
        <v>61</v>
      </c>
      <c r="B8" s="16">
        <v>55059300119</v>
      </c>
      <c r="C8" s="13">
        <v>828</v>
      </c>
      <c r="D8" s="14" t="s">
        <v>54</v>
      </c>
      <c r="E8" s="14" t="s">
        <v>16</v>
      </c>
      <c r="F8" s="14" t="s">
        <v>29</v>
      </c>
      <c r="G8" s="15">
        <v>3089240</v>
      </c>
      <c r="H8" s="14" t="s">
        <v>54</v>
      </c>
      <c r="I8" s="18" t="s">
        <v>45</v>
      </c>
      <c r="J8" s="18" t="s">
        <v>155</v>
      </c>
    </row>
    <row r="9" spans="1:10" x14ac:dyDescent="0.35">
      <c r="A9" s="12">
        <v>62</v>
      </c>
      <c r="B9" s="16">
        <v>16391096016</v>
      </c>
      <c r="C9" s="13">
        <v>836</v>
      </c>
      <c r="D9" s="14" t="s">
        <v>55</v>
      </c>
      <c r="E9" s="14" t="s">
        <v>56</v>
      </c>
      <c r="F9" s="14" t="s">
        <v>17</v>
      </c>
      <c r="G9" s="15">
        <v>3321088</v>
      </c>
      <c r="H9" s="14" t="s">
        <v>55</v>
      </c>
      <c r="I9" s="18" t="s">
        <v>45</v>
      </c>
      <c r="J9" s="18" t="s">
        <v>155</v>
      </c>
    </row>
    <row r="10" spans="1:10" x14ac:dyDescent="0.35">
      <c r="A10" s="12">
        <v>63</v>
      </c>
      <c r="B10" s="16">
        <v>35994268014</v>
      </c>
      <c r="C10" s="13">
        <v>844</v>
      </c>
      <c r="D10" s="14" t="s">
        <v>57</v>
      </c>
      <c r="E10" s="14" t="s">
        <v>58</v>
      </c>
      <c r="F10" s="14" t="s">
        <v>10</v>
      </c>
      <c r="G10" s="15">
        <v>3313824</v>
      </c>
      <c r="H10" s="14" t="s">
        <v>57</v>
      </c>
      <c r="I10" s="18" t="s">
        <v>45</v>
      </c>
      <c r="J10" s="18" t="s">
        <v>155</v>
      </c>
    </row>
    <row r="11" spans="1:10" x14ac:dyDescent="0.35">
      <c r="A11" s="12">
        <v>64</v>
      </c>
      <c r="B11" s="16">
        <v>11265594372</v>
      </c>
      <c r="C11" s="13">
        <v>852</v>
      </c>
      <c r="D11" s="14" t="s">
        <v>59</v>
      </c>
      <c r="E11" s="14" t="s">
        <v>14</v>
      </c>
      <c r="F11" s="14" t="s">
        <v>22</v>
      </c>
      <c r="G11" s="15">
        <v>3071162</v>
      </c>
      <c r="H11" s="14" t="s">
        <v>59</v>
      </c>
      <c r="I11" s="18" t="s">
        <v>45</v>
      </c>
      <c r="J11" s="18" t="s">
        <v>155</v>
      </c>
    </row>
    <row r="12" spans="1:10" x14ac:dyDescent="0.35">
      <c r="A12" s="12">
        <v>65</v>
      </c>
      <c r="B12" s="16">
        <v>61469620638</v>
      </c>
      <c r="C12" s="13">
        <v>869</v>
      </c>
      <c r="D12" s="14" t="s">
        <v>60</v>
      </c>
      <c r="E12" s="14" t="s">
        <v>61</v>
      </c>
      <c r="F12" s="14" t="s">
        <v>28</v>
      </c>
      <c r="G12" s="15">
        <v>3118452</v>
      </c>
      <c r="H12" s="14" t="s">
        <v>60</v>
      </c>
      <c r="I12" s="18" t="s">
        <v>45</v>
      </c>
      <c r="J12" s="18" t="s">
        <v>155</v>
      </c>
    </row>
    <row r="13" spans="1:10" x14ac:dyDescent="0.35">
      <c r="A13" s="12">
        <v>66</v>
      </c>
      <c r="B13" s="16">
        <v>97880836355</v>
      </c>
      <c r="C13" s="13">
        <v>43915</v>
      </c>
      <c r="D13" s="14" t="s">
        <v>62</v>
      </c>
      <c r="E13" s="14" t="s">
        <v>63</v>
      </c>
      <c r="F13" s="14" t="s">
        <v>26</v>
      </c>
      <c r="G13" s="15">
        <v>2435411</v>
      </c>
      <c r="H13" s="14" t="s">
        <v>62</v>
      </c>
      <c r="I13" s="18" t="s">
        <v>45</v>
      </c>
      <c r="J13" s="18" t="s">
        <v>155</v>
      </c>
    </row>
    <row r="14" spans="1:10" x14ac:dyDescent="0.35">
      <c r="A14" s="12">
        <v>67</v>
      </c>
      <c r="B14" s="16">
        <v>72801109643</v>
      </c>
      <c r="C14" s="13">
        <v>877</v>
      </c>
      <c r="D14" s="14" t="s">
        <v>64</v>
      </c>
      <c r="E14" s="14" t="s">
        <v>65</v>
      </c>
      <c r="F14" s="14" t="s">
        <v>12</v>
      </c>
      <c r="G14" s="15">
        <v>3006166</v>
      </c>
      <c r="H14" s="14" t="s">
        <v>64</v>
      </c>
      <c r="I14" s="18" t="s">
        <v>45</v>
      </c>
      <c r="J14" s="18" t="s">
        <v>155</v>
      </c>
    </row>
    <row r="15" spans="1:10" x14ac:dyDescent="0.35">
      <c r="A15" s="12">
        <v>68</v>
      </c>
      <c r="B15" s="16">
        <v>37777848565</v>
      </c>
      <c r="C15" s="13">
        <v>44493</v>
      </c>
      <c r="D15" s="14" t="s">
        <v>66</v>
      </c>
      <c r="E15" s="14" t="s">
        <v>25</v>
      </c>
      <c r="F15" s="14" t="s">
        <v>21</v>
      </c>
      <c r="G15" s="15">
        <v>2494841</v>
      </c>
      <c r="H15" s="14" t="s">
        <v>66</v>
      </c>
      <c r="I15" s="18" t="s">
        <v>45</v>
      </c>
      <c r="J15" s="18" t="s">
        <v>155</v>
      </c>
    </row>
    <row r="16" spans="1:10" x14ac:dyDescent="0.35">
      <c r="A16" s="12">
        <v>69</v>
      </c>
      <c r="B16" s="16">
        <v>5275803945</v>
      </c>
      <c r="C16" s="13">
        <v>43636</v>
      </c>
      <c r="D16" s="14" t="s">
        <v>67</v>
      </c>
      <c r="E16" s="14" t="s">
        <v>68</v>
      </c>
      <c r="F16" s="14" t="s">
        <v>27</v>
      </c>
      <c r="G16" s="15">
        <v>2334712</v>
      </c>
      <c r="H16" s="14" t="s">
        <v>67</v>
      </c>
      <c r="I16" s="18" t="s">
        <v>45</v>
      </c>
      <c r="J16" s="18" t="s">
        <v>155</v>
      </c>
    </row>
    <row r="17" spans="1:10" x14ac:dyDescent="0.35">
      <c r="A17" s="12">
        <v>70</v>
      </c>
      <c r="B17" s="16">
        <v>46156591639</v>
      </c>
      <c r="C17" s="13">
        <v>885</v>
      </c>
      <c r="D17" s="14" t="s">
        <v>69</v>
      </c>
      <c r="E17" s="14" t="s">
        <v>70</v>
      </c>
      <c r="F17" s="14" t="s">
        <v>23</v>
      </c>
      <c r="G17" s="15">
        <v>3142019</v>
      </c>
      <c r="H17" s="14" t="s">
        <v>69</v>
      </c>
      <c r="I17" s="18" t="s">
        <v>45</v>
      </c>
      <c r="J17" s="18" t="s">
        <v>155</v>
      </c>
    </row>
    <row r="18" spans="1:10" x14ac:dyDescent="0.35">
      <c r="A18" s="12">
        <v>71</v>
      </c>
      <c r="B18" s="16">
        <v>37363837470</v>
      </c>
      <c r="C18" s="13">
        <v>893</v>
      </c>
      <c r="D18" s="14" t="s">
        <v>71</v>
      </c>
      <c r="E18" s="14" t="s">
        <v>72</v>
      </c>
      <c r="F18" s="14" t="s">
        <v>8</v>
      </c>
      <c r="G18" s="15">
        <v>3224953</v>
      </c>
      <c r="H18" s="14" t="s">
        <v>71</v>
      </c>
      <c r="I18" s="18" t="s">
        <v>45</v>
      </c>
      <c r="J18" s="18" t="s">
        <v>155</v>
      </c>
    </row>
    <row r="19" spans="1:10" x14ac:dyDescent="0.35">
      <c r="A19" s="12">
        <v>72</v>
      </c>
      <c r="B19" s="16">
        <v>46144176176</v>
      </c>
      <c r="C19" s="13">
        <v>764</v>
      </c>
      <c r="D19" s="14" t="s">
        <v>73</v>
      </c>
      <c r="E19" s="14" t="s">
        <v>74</v>
      </c>
      <c r="F19" s="14" t="s">
        <v>8</v>
      </c>
      <c r="G19" s="15">
        <v>3205380</v>
      </c>
      <c r="H19" s="14" t="s">
        <v>73</v>
      </c>
      <c r="I19" s="18" t="s">
        <v>45</v>
      </c>
      <c r="J19" s="18" t="s">
        <v>155</v>
      </c>
    </row>
    <row r="20" spans="1:10" x14ac:dyDescent="0.35">
      <c r="A20" s="12">
        <v>73</v>
      </c>
      <c r="B20" s="16">
        <v>13768042762</v>
      </c>
      <c r="C20" s="13">
        <v>43644</v>
      </c>
      <c r="D20" s="14" t="s">
        <v>75</v>
      </c>
      <c r="E20" s="14" t="s">
        <v>76</v>
      </c>
      <c r="F20" s="14" t="s">
        <v>77</v>
      </c>
      <c r="G20" s="15">
        <v>2326086</v>
      </c>
      <c r="H20" s="14" t="s">
        <v>75</v>
      </c>
      <c r="I20" s="18" t="s">
        <v>45</v>
      </c>
      <c r="J20" s="18" t="s">
        <v>155</v>
      </c>
    </row>
    <row r="21" spans="1:10" ht="23" x14ac:dyDescent="0.35">
      <c r="A21" s="12">
        <v>74</v>
      </c>
      <c r="B21" s="16">
        <v>57527861125</v>
      </c>
      <c r="C21" s="13">
        <v>40623</v>
      </c>
      <c r="D21" s="14" t="s">
        <v>78</v>
      </c>
      <c r="E21" s="14" t="s">
        <v>79</v>
      </c>
      <c r="F21" s="14" t="s">
        <v>8</v>
      </c>
      <c r="G21" s="15">
        <v>1909592</v>
      </c>
      <c r="H21" s="14" t="s">
        <v>78</v>
      </c>
      <c r="I21" s="18" t="s">
        <v>45</v>
      </c>
      <c r="J21" s="18" t="s">
        <v>155</v>
      </c>
    </row>
    <row r="22" spans="1:10" x14ac:dyDescent="0.35">
      <c r="A22" s="12">
        <v>75</v>
      </c>
      <c r="B22" s="16">
        <v>76185043859</v>
      </c>
      <c r="C22" s="13">
        <v>924</v>
      </c>
      <c r="D22" s="14" t="s">
        <v>80</v>
      </c>
      <c r="E22" s="14" t="s">
        <v>81</v>
      </c>
      <c r="F22" s="14" t="s">
        <v>30</v>
      </c>
      <c r="G22" s="15">
        <v>3203727</v>
      </c>
      <c r="H22" s="14" t="s">
        <v>80</v>
      </c>
      <c r="I22" s="18" t="s">
        <v>82</v>
      </c>
      <c r="J22" s="18" t="s">
        <v>175</v>
      </c>
    </row>
    <row r="23" spans="1:10" x14ac:dyDescent="0.35">
      <c r="A23" s="12">
        <v>76</v>
      </c>
      <c r="B23" s="16">
        <v>85570198172</v>
      </c>
      <c r="C23" s="13">
        <v>40631</v>
      </c>
      <c r="D23" s="14" t="s">
        <v>83</v>
      </c>
      <c r="E23" s="14" t="s">
        <v>84</v>
      </c>
      <c r="F23" s="14" t="s">
        <v>85</v>
      </c>
      <c r="G23" s="15">
        <v>2071061</v>
      </c>
      <c r="H23" s="14" t="s">
        <v>83</v>
      </c>
      <c r="I23" s="18" t="s">
        <v>82</v>
      </c>
      <c r="J23" s="18" t="s">
        <v>175</v>
      </c>
    </row>
    <row r="24" spans="1:10" x14ac:dyDescent="0.35">
      <c r="A24" s="12">
        <v>77</v>
      </c>
      <c r="B24" s="16">
        <v>36551793962</v>
      </c>
      <c r="C24" s="13">
        <v>50090</v>
      </c>
      <c r="D24" s="14" t="s">
        <v>86</v>
      </c>
      <c r="E24" s="14" t="s">
        <v>87</v>
      </c>
      <c r="F24" s="14" t="s">
        <v>24</v>
      </c>
      <c r="G24" s="15">
        <v>4857283</v>
      </c>
      <c r="H24" s="14" t="s">
        <v>86</v>
      </c>
      <c r="I24" s="18" t="s">
        <v>82</v>
      </c>
      <c r="J24" s="18" t="s">
        <v>175</v>
      </c>
    </row>
    <row r="25" spans="1:10" x14ac:dyDescent="0.35">
      <c r="A25" s="12">
        <v>78</v>
      </c>
      <c r="B25" s="16">
        <v>57340203536</v>
      </c>
      <c r="C25" s="13">
        <v>908</v>
      </c>
      <c r="D25" s="14" t="s">
        <v>88</v>
      </c>
      <c r="E25" s="14" t="s">
        <v>89</v>
      </c>
      <c r="F25" s="14" t="s">
        <v>28</v>
      </c>
      <c r="G25" s="15">
        <v>3118380</v>
      </c>
      <c r="H25" s="14" t="s">
        <v>88</v>
      </c>
      <c r="I25" s="18" t="s">
        <v>82</v>
      </c>
      <c r="J25" s="18" t="s">
        <v>175</v>
      </c>
    </row>
    <row r="26" spans="1:10" x14ac:dyDescent="0.35">
      <c r="A26" s="12">
        <v>79</v>
      </c>
      <c r="B26" s="16">
        <v>88252913683</v>
      </c>
      <c r="C26" s="13">
        <v>916</v>
      </c>
      <c r="D26" s="14" t="s">
        <v>90</v>
      </c>
      <c r="E26" s="14" t="s">
        <v>91</v>
      </c>
      <c r="F26" s="14" t="s">
        <v>92</v>
      </c>
      <c r="G26" s="15">
        <v>3132170</v>
      </c>
      <c r="H26" s="14" t="s">
        <v>90</v>
      </c>
      <c r="I26" s="18" t="s">
        <v>82</v>
      </c>
      <c r="J26" s="18" t="s">
        <v>175</v>
      </c>
    </row>
    <row r="27" spans="1:10" x14ac:dyDescent="0.35">
      <c r="A27" s="12">
        <v>80</v>
      </c>
      <c r="B27" s="16">
        <v>49483564012</v>
      </c>
      <c r="C27" s="13">
        <v>949</v>
      </c>
      <c r="D27" s="14" t="s">
        <v>93</v>
      </c>
      <c r="E27" s="14" t="s">
        <v>94</v>
      </c>
      <c r="F27" s="14" t="s">
        <v>28</v>
      </c>
      <c r="G27" s="15">
        <v>3751783</v>
      </c>
      <c r="H27" s="14" t="s">
        <v>93</v>
      </c>
      <c r="I27" s="18" t="s">
        <v>82</v>
      </c>
      <c r="J27" s="18" t="s">
        <v>175</v>
      </c>
    </row>
    <row r="28" spans="1:10" x14ac:dyDescent="0.35">
      <c r="A28" s="12">
        <v>81</v>
      </c>
      <c r="B28" s="16">
        <v>57897955082</v>
      </c>
      <c r="C28" s="13">
        <v>6146</v>
      </c>
      <c r="D28" s="14" t="s">
        <v>95</v>
      </c>
      <c r="E28" s="14" t="s">
        <v>96</v>
      </c>
      <c r="F28" s="14" t="s">
        <v>8</v>
      </c>
      <c r="G28" s="15">
        <v>738751</v>
      </c>
      <c r="H28" s="14" t="s">
        <v>95</v>
      </c>
      <c r="I28" s="18" t="s">
        <v>82</v>
      </c>
      <c r="J28" s="18" t="s">
        <v>175</v>
      </c>
    </row>
    <row r="29" spans="1:10" x14ac:dyDescent="0.35">
      <c r="A29" s="12">
        <v>82</v>
      </c>
      <c r="B29" s="16">
        <v>10624495854</v>
      </c>
      <c r="C29" s="13">
        <v>965</v>
      </c>
      <c r="D29" s="14" t="s">
        <v>97</v>
      </c>
      <c r="E29" s="14" t="s">
        <v>98</v>
      </c>
      <c r="F29" s="14" t="s">
        <v>8</v>
      </c>
      <c r="G29" s="15">
        <v>3212084</v>
      </c>
      <c r="H29" s="14" t="s">
        <v>97</v>
      </c>
      <c r="I29" s="18" t="s">
        <v>82</v>
      </c>
      <c r="J29" s="18" t="s">
        <v>175</v>
      </c>
    </row>
    <row r="30" spans="1:10" x14ac:dyDescent="0.35">
      <c r="A30" s="12">
        <v>83</v>
      </c>
      <c r="B30" s="16">
        <v>61689362030</v>
      </c>
      <c r="C30" s="13">
        <v>40682</v>
      </c>
      <c r="D30" s="14" t="s">
        <v>99</v>
      </c>
      <c r="E30" s="19" t="s">
        <v>100</v>
      </c>
      <c r="F30" s="14" t="s">
        <v>8</v>
      </c>
      <c r="G30" s="20">
        <v>1783815</v>
      </c>
      <c r="H30" s="14" t="s">
        <v>99</v>
      </c>
      <c r="I30" s="18" t="s">
        <v>82</v>
      </c>
      <c r="J30" s="18" t="s">
        <v>175</v>
      </c>
    </row>
    <row r="31" spans="1:10" x14ac:dyDescent="0.35">
      <c r="A31" s="12">
        <v>84</v>
      </c>
      <c r="B31" s="16">
        <v>78141312758</v>
      </c>
      <c r="C31" s="13">
        <v>22347</v>
      </c>
      <c r="D31" s="14" t="s">
        <v>101</v>
      </c>
      <c r="E31" s="14" t="s">
        <v>102</v>
      </c>
      <c r="F31" s="14" t="s">
        <v>8</v>
      </c>
      <c r="G31" s="15">
        <v>1425684</v>
      </c>
      <c r="H31" s="14" t="s">
        <v>101</v>
      </c>
      <c r="I31" s="18" t="s">
        <v>82</v>
      </c>
      <c r="J31" s="18" t="s">
        <v>175</v>
      </c>
    </row>
    <row r="32" spans="1:10" x14ac:dyDescent="0.35">
      <c r="A32" s="12">
        <v>85</v>
      </c>
      <c r="B32" s="16">
        <v>94391499491</v>
      </c>
      <c r="C32" s="13">
        <v>973</v>
      </c>
      <c r="D32" s="14" t="s">
        <v>103</v>
      </c>
      <c r="E32" s="14" t="s">
        <v>104</v>
      </c>
      <c r="F32" s="14" t="s">
        <v>8</v>
      </c>
      <c r="G32" s="15">
        <v>3205240</v>
      </c>
      <c r="H32" s="14" t="s">
        <v>103</v>
      </c>
      <c r="I32" s="18" t="s">
        <v>82</v>
      </c>
      <c r="J32" s="18" t="s">
        <v>175</v>
      </c>
    </row>
    <row r="33" spans="1:10" x14ac:dyDescent="0.35">
      <c r="A33" s="12">
        <v>86</v>
      </c>
      <c r="B33" s="16">
        <v>74294482659</v>
      </c>
      <c r="C33" s="13">
        <v>42112</v>
      </c>
      <c r="D33" s="14" t="s">
        <v>105</v>
      </c>
      <c r="E33" s="14" t="s">
        <v>106</v>
      </c>
      <c r="F33" s="14" t="s">
        <v>23</v>
      </c>
      <c r="G33" s="15">
        <v>2106698</v>
      </c>
      <c r="H33" s="14" t="s">
        <v>105</v>
      </c>
      <c r="I33" s="18" t="s">
        <v>82</v>
      </c>
      <c r="J33" s="18" t="s">
        <v>175</v>
      </c>
    </row>
    <row r="34" spans="1:10" x14ac:dyDescent="0.35">
      <c r="A34" s="12">
        <v>87</v>
      </c>
      <c r="B34" s="16">
        <v>88269740410</v>
      </c>
      <c r="C34" s="13">
        <v>990</v>
      </c>
      <c r="D34" s="14" t="s">
        <v>107</v>
      </c>
      <c r="E34" s="14" t="s">
        <v>108</v>
      </c>
      <c r="F34" s="14" t="s">
        <v>28</v>
      </c>
      <c r="G34" s="15">
        <v>3119904</v>
      </c>
      <c r="H34" s="14" t="s">
        <v>107</v>
      </c>
      <c r="I34" s="18" t="s">
        <v>82</v>
      </c>
      <c r="J34" s="18" t="s">
        <v>175</v>
      </c>
    </row>
    <row r="35" spans="1:10" x14ac:dyDescent="0.35">
      <c r="A35" s="12">
        <v>88</v>
      </c>
      <c r="B35" s="16">
        <v>45589739612</v>
      </c>
      <c r="C35" s="13">
        <v>1003</v>
      </c>
      <c r="D35" s="14" t="s">
        <v>109</v>
      </c>
      <c r="E35" s="14" t="s">
        <v>110</v>
      </c>
      <c r="F35" s="14" t="s">
        <v>24</v>
      </c>
      <c r="G35" s="15">
        <v>3014207</v>
      </c>
      <c r="H35" s="14" t="s">
        <v>109</v>
      </c>
      <c r="I35" s="18" t="s">
        <v>82</v>
      </c>
      <c r="J35" s="18" t="s">
        <v>175</v>
      </c>
    </row>
    <row r="36" spans="1:10" x14ac:dyDescent="0.35">
      <c r="A36" s="12">
        <v>89</v>
      </c>
      <c r="B36" s="16">
        <v>11298572202</v>
      </c>
      <c r="C36" s="13">
        <v>1011</v>
      </c>
      <c r="D36" s="14" t="s">
        <v>111</v>
      </c>
      <c r="E36" s="14" t="s">
        <v>112</v>
      </c>
      <c r="F36" s="14" t="s">
        <v>9</v>
      </c>
      <c r="G36" s="15">
        <v>207349</v>
      </c>
      <c r="H36" s="14" t="s">
        <v>111</v>
      </c>
      <c r="I36" s="18" t="s">
        <v>82</v>
      </c>
      <c r="J36" s="18" t="s">
        <v>175</v>
      </c>
    </row>
    <row r="37" spans="1:10" x14ac:dyDescent="0.35">
      <c r="A37" s="12">
        <v>90</v>
      </c>
      <c r="B37" s="16">
        <v>5703458858</v>
      </c>
      <c r="C37" s="13">
        <v>47908</v>
      </c>
      <c r="D37" s="14" t="s">
        <v>113</v>
      </c>
      <c r="E37" s="14" t="s">
        <v>114</v>
      </c>
      <c r="F37" s="14" t="s">
        <v>27</v>
      </c>
      <c r="G37" s="15">
        <v>4016408</v>
      </c>
      <c r="H37" s="14" t="s">
        <v>113</v>
      </c>
      <c r="I37" s="18" t="s">
        <v>82</v>
      </c>
      <c r="J37" s="18" t="s">
        <v>175</v>
      </c>
    </row>
    <row r="38" spans="1:10" x14ac:dyDescent="0.35">
      <c r="A38" s="12">
        <v>91</v>
      </c>
      <c r="B38" s="16">
        <v>28048960411</v>
      </c>
      <c r="C38" s="13">
        <v>1020</v>
      </c>
      <c r="D38" s="14" t="s">
        <v>115</v>
      </c>
      <c r="E38" s="14" t="s">
        <v>116</v>
      </c>
      <c r="F38" s="14" t="s">
        <v>8</v>
      </c>
      <c r="G38" s="15">
        <v>3205258</v>
      </c>
      <c r="H38" s="14" t="s">
        <v>115</v>
      </c>
      <c r="I38" s="18" t="s">
        <v>82</v>
      </c>
      <c r="J38" s="18" t="s">
        <v>175</v>
      </c>
    </row>
    <row r="39" spans="1:10" x14ac:dyDescent="0.35">
      <c r="A39" s="12">
        <v>92</v>
      </c>
      <c r="B39" s="16">
        <v>4200585015</v>
      </c>
      <c r="C39" s="13">
        <v>1038</v>
      </c>
      <c r="D39" s="14" t="s">
        <v>117</v>
      </c>
      <c r="E39" s="14" t="s">
        <v>118</v>
      </c>
      <c r="F39" s="14" t="s">
        <v>8</v>
      </c>
      <c r="G39" s="15">
        <v>3270564</v>
      </c>
      <c r="H39" s="14" t="s">
        <v>117</v>
      </c>
      <c r="I39" s="18" t="s">
        <v>82</v>
      </c>
      <c r="J39" s="18" t="s">
        <v>175</v>
      </c>
    </row>
    <row r="40" spans="1:10" x14ac:dyDescent="0.35">
      <c r="A40" s="12">
        <v>93</v>
      </c>
      <c r="B40" s="16">
        <v>47076735780</v>
      </c>
      <c r="C40" s="13">
        <v>43907</v>
      </c>
      <c r="D40" s="14" t="s">
        <v>119</v>
      </c>
      <c r="E40" s="14" t="s">
        <v>120</v>
      </c>
      <c r="F40" s="14" t="s">
        <v>18</v>
      </c>
      <c r="G40" s="15">
        <v>2298651</v>
      </c>
      <c r="H40" s="14" t="s">
        <v>119</v>
      </c>
      <c r="I40" s="18" t="s">
        <v>82</v>
      </c>
      <c r="J40" s="18" t="s">
        <v>175</v>
      </c>
    </row>
    <row r="41" spans="1:10" x14ac:dyDescent="0.35">
      <c r="A41" s="12">
        <v>94</v>
      </c>
      <c r="B41" s="16">
        <v>75800149192</v>
      </c>
      <c r="C41" s="13">
        <v>49384</v>
      </c>
      <c r="D41" s="14" t="s">
        <v>121</v>
      </c>
      <c r="E41" s="14" t="s">
        <v>122</v>
      </c>
      <c r="F41" s="14" t="s">
        <v>19</v>
      </c>
      <c r="G41" s="15">
        <v>4449274</v>
      </c>
      <c r="H41" s="14" t="s">
        <v>121</v>
      </c>
      <c r="I41" s="18" t="s">
        <v>82</v>
      </c>
      <c r="J41" s="18" t="s">
        <v>175</v>
      </c>
    </row>
    <row r="42" spans="1:10" x14ac:dyDescent="0.35">
      <c r="A42" s="12">
        <v>95</v>
      </c>
      <c r="B42" s="16">
        <v>78027759648</v>
      </c>
      <c r="C42" s="21">
        <v>22242</v>
      </c>
      <c r="D42" s="4" t="s">
        <v>123</v>
      </c>
      <c r="E42" s="4" t="s">
        <v>124</v>
      </c>
      <c r="F42" s="4" t="s">
        <v>8</v>
      </c>
      <c r="G42" s="20">
        <v>1426672</v>
      </c>
      <c r="H42" s="4" t="s">
        <v>123</v>
      </c>
      <c r="I42" s="18" t="s">
        <v>82</v>
      </c>
      <c r="J42" s="18" t="s">
        <v>175</v>
      </c>
    </row>
    <row r="43" spans="1:10" x14ac:dyDescent="0.35">
      <c r="A43" s="12">
        <v>96</v>
      </c>
      <c r="B43" s="16">
        <v>24929691978</v>
      </c>
      <c r="C43" s="13">
        <v>932</v>
      </c>
      <c r="D43" s="14" t="s">
        <v>125</v>
      </c>
      <c r="E43" s="14" t="s">
        <v>126</v>
      </c>
      <c r="F43" s="14" t="s">
        <v>13</v>
      </c>
      <c r="G43" s="15">
        <v>3125483</v>
      </c>
      <c r="H43" s="14" t="s">
        <v>125</v>
      </c>
      <c r="I43" s="18" t="s">
        <v>82</v>
      </c>
      <c r="J43" s="18" t="s">
        <v>175</v>
      </c>
    </row>
    <row r="44" spans="1:10" x14ac:dyDescent="0.35">
      <c r="A44" s="12">
        <v>97</v>
      </c>
      <c r="B44" s="16">
        <v>37280079200</v>
      </c>
      <c r="C44" s="13">
        <v>23593</v>
      </c>
      <c r="D44" s="14" t="s">
        <v>127</v>
      </c>
      <c r="E44" s="14" t="s">
        <v>128</v>
      </c>
      <c r="F44" s="14" t="s">
        <v>129</v>
      </c>
      <c r="G44" s="15">
        <v>3201678</v>
      </c>
      <c r="H44" s="14" t="s">
        <v>127</v>
      </c>
      <c r="I44" s="18" t="s">
        <v>82</v>
      </c>
      <c r="J44" s="18" t="s">
        <v>175</v>
      </c>
    </row>
    <row r="45" spans="1:10" x14ac:dyDescent="0.35">
      <c r="A45" s="12">
        <v>98</v>
      </c>
      <c r="B45" s="16">
        <v>28251263363</v>
      </c>
      <c r="C45" s="13">
        <v>1046</v>
      </c>
      <c r="D45" s="14" t="s">
        <v>130</v>
      </c>
      <c r="E45" s="14" t="s">
        <v>131</v>
      </c>
      <c r="F45" s="14" t="s">
        <v>8</v>
      </c>
      <c r="G45" s="15">
        <v>3213862</v>
      </c>
      <c r="H45" s="14" t="s">
        <v>130</v>
      </c>
      <c r="I45" s="18" t="s">
        <v>42</v>
      </c>
      <c r="J45" s="18" t="s">
        <v>176</v>
      </c>
    </row>
    <row r="46" spans="1:10" x14ac:dyDescent="0.35">
      <c r="A46" s="12">
        <v>99</v>
      </c>
      <c r="B46" s="16">
        <v>8647229584</v>
      </c>
      <c r="C46" s="13">
        <v>22339</v>
      </c>
      <c r="D46" s="14" t="s">
        <v>132</v>
      </c>
      <c r="E46" s="14" t="s">
        <v>133</v>
      </c>
      <c r="F46" s="14" t="s">
        <v>8</v>
      </c>
      <c r="G46" s="15">
        <v>1250795</v>
      </c>
      <c r="H46" s="14" t="s">
        <v>132</v>
      </c>
      <c r="I46" s="18" t="s">
        <v>42</v>
      </c>
      <c r="J46" s="18" t="s">
        <v>177</v>
      </c>
    </row>
    <row r="47" spans="1:10" x14ac:dyDescent="0.35">
      <c r="A47" s="12">
        <v>100</v>
      </c>
      <c r="B47" s="16">
        <v>12091168733</v>
      </c>
      <c r="C47" s="13">
        <v>23585</v>
      </c>
      <c r="D47" s="14" t="s">
        <v>134</v>
      </c>
      <c r="E47" s="14" t="s">
        <v>135</v>
      </c>
      <c r="F47" s="14" t="s">
        <v>8</v>
      </c>
      <c r="G47" s="15">
        <v>1494449</v>
      </c>
      <c r="H47" s="14" t="s">
        <v>134</v>
      </c>
      <c r="I47" s="18" t="s">
        <v>42</v>
      </c>
    </row>
    <row r="48" spans="1:10" x14ac:dyDescent="0.35">
      <c r="A48" s="12">
        <v>101</v>
      </c>
      <c r="B48" s="16">
        <v>10852199405</v>
      </c>
      <c r="C48" s="13">
        <v>25878</v>
      </c>
      <c r="D48" s="14" t="s">
        <v>136</v>
      </c>
      <c r="E48" s="14" t="s">
        <v>131</v>
      </c>
      <c r="F48" s="14" t="s">
        <v>8</v>
      </c>
      <c r="G48" s="15">
        <v>3205479</v>
      </c>
      <c r="H48" s="14" t="s">
        <v>136</v>
      </c>
      <c r="I48" s="18" t="s">
        <v>42</v>
      </c>
      <c r="J48" s="27" t="s">
        <v>178</v>
      </c>
    </row>
    <row r="49" spans="1:10" x14ac:dyDescent="0.35">
      <c r="A49" s="12">
        <v>102</v>
      </c>
      <c r="B49" s="16">
        <v>27103918402</v>
      </c>
      <c r="C49" s="13">
        <v>44926</v>
      </c>
      <c r="D49" s="14" t="s">
        <v>137</v>
      </c>
      <c r="E49" s="14" t="s">
        <v>138</v>
      </c>
      <c r="F49" s="14" t="s">
        <v>8</v>
      </c>
      <c r="G49" s="15">
        <v>2275341</v>
      </c>
      <c r="H49" s="14" t="s">
        <v>137</v>
      </c>
      <c r="I49" s="18" t="s">
        <v>42</v>
      </c>
      <c r="J49" s="27" t="s">
        <v>179</v>
      </c>
    </row>
    <row r="50" spans="1:10" x14ac:dyDescent="0.35">
      <c r="A50" s="12">
        <v>103</v>
      </c>
      <c r="B50" s="16">
        <v>42850342757</v>
      </c>
      <c r="C50" s="13">
        <v>45189</v>
      </c>
      <c r="D50" s="14" t="s">
        <v>139</v>
      </c>
      <c r="E50" s="14" t="s">
        <v>140</v>
      </c>
      <c r="F50" s="14" t="s">
        <v>23</v>
      </c>
      <c r="G50" s="15">
        <v>2479184</v>
      </c>
      <c r="H50" s="14" t="s">
        <v>139</v>
      </c>
      <c r="I50" s="18" t="s">
        <v>42</v>
      </c>
      <c r="J50" s="27" t="s">
        <v>180</v>
      </c>
    </row>
  </sheetData>
  <sheetProtection algorithmName="SHA-512" hashValue="2+BVGbcHB5jAhcGGUQbi4EVDPEfwE82NRFq+5GdLQH+HXUH14w/1ADW9UBoNz5J6Yqvzlzl6UtjzYoeHfVTJHw==" saltValue="bN4+nsP9dnDyyecqZ3nPoA==" spinCount="100000" sheet="1" objects="1" scenarios="1" sort="0" autoFilter="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28"/>
  <sheetViews>
    <sheetView workbookViewId="0">
      <selection activeCell="A2" sqref="A2:G2"/>
    </sheetView>
  </sheetViews>
  <sheetFormatPr defaultRowHeight="14.5" x14ac:dyDescent="0.35"/>
  <cols>
    <col min="1" max="1" width="46.54296875" bestFit="1" customWidth="1"/>
  </cols>
  <sheetData>
    <row r="1" spans="1:1" x14ac:dyDescent="0.35">
      <c r="A1" t="s">
        <v>168</v>
      </c>
    </row>
    <row r="2" spans="1:1" x14ac:dyDescent="0.35">
      <c r="A2" t="s">
        <v>154</v>
      </c>
    </row>
    <row r="3" spans="1:1" x14ac:dyDescent="0.35">
      <c r="A3" s="1" t="s">
        <v>149</v>
      </c>
    </row>
    <row r="4" spans="1:1" x14ac:dyDescent="0.35">
      <c r="A4" t="s">
        <v>165</v>
      </c>
    </row>
    <row r="5" spans="1:1" x14ac:dyDescent="0.35">
      <c r="A5" t="s">
        <v>166</v>
      </c>
    </row>
    <row r="6" spans="1:1" x14ac:dyDescent="0.35">
      <c r="A6" s="1" t="s">
        <v>145</v>
      </c>
    </row>
    <row r="7" spans="1:1" x14ac:dyDescent="0.35">
      <c r="A7" t="s">
        <v>157</v>
      </c>
    </row>
    <row r="8" spans="1:1" x14ac:dyDescent="0.35">
      <c r="A8" t="s">
        <v>164</v>
      </c>
    </row>
    <row r="9" spans="1:1" x14ac:dyDescent="0.35">
      <c r="A9" t="s">
        <v>158</v>
      </c>
    </row>
    <row r="10" spans="1:1" x14ac:dyDescent="0.35">
      <c r="A10" t="s">
        <v>162</v>
      </c>
    </row>
    <row r="11" spans="1:1" x14ac:dyDescent="0.35">
      <c r="A11" s="1" t="s">
        <v>152</v>
      </c>
    </row>
    <row r="12" spans="1:1" x14ac:dyDescent="0.35">
      <c r="A12" s="1" t="s">
        <v>153</v>
      </c>
    </row>
    <row r="13" spans="1:1" x14ac:dyDescent="0.35">
      <c r="A13" s="1" t="s">
        <v>147</v>
      </c>
    </row>
    <row r="14" spans="1:1" x14ac:dyDescent="0.35">
      <c r="A14" s="1" t="s">
        <v>150</v>
      </c>
    </row>
    <row r="15" spans="1:1" x14ac:dyDescent="0.35">
      <c r="A15" s="1" t="s">
        <v>146</v>
      </c>
    </row>
    <row r="16" spans="1:1" x14ac:dyDescent="0.35">
      <c r="A16" t="s">
        <v>156</v>
      </c>
    </row>
    <row r="17" spans="1:1" x14ac:dyDescent="0.35">
      <c r="A17" t="s">
        <v>172</v>
      </c>
    </row>
    <row r="18" spans="1:1" x14ac:dyDescent="0.35">
      <c r="A18" s="1" t="s">
        <v>144</v>
      </c>
    </row>
    <row r="19" spans="1:1" x14ac:dyDescent="0.35">
      <c r="A19" t="s">
        <v>160</v>
      </c>
    </row>
    <row r="20" spans="1:1" x14ac:dyDescent="0.35">
      <c r="A20" s="1" t="s">
        <v>151</v>
      </c>
    </row>
    <row r="21" spans="1:1" x14ac:dyDescent="0.35">
      <c r="A21" t="s">
        <v>167</v>
      </c>
    </row>
    <row r="22" spans="1:1" x14ac:dyDescent="0.35">
      <c r="A22" t="s">
        <v>159</v>
      </c>
    </row>
    <row r="23" spans="1:1" x14ac:dyDescent="0.35">
      <c r="A23" s="1" t="s">
        <v>148</v>
      </c>
    </row>
    <row r="24" spans="1:1" x14ac:dyDescent="0.35">
      <c r="A24" t="s">
        <v>171</v>
      </c>
    </row>
    <row r="25" spans="1:1" x14ac:dyDescent="0.35">
      <c r="A25" t="s">
        <v>161</v>
      </c>
    </row>
    <row r="26" spans="1:1" x14ac:dyDescent="0.35">
      <c r="A26" t="s">
        <v>170</v>
      </c>
    </row>
    <row r="27" spans="1:1" x14ac:dyDescent="0.35">
      <c r="A27" t="s">
        <v>163</v>
      </c>
    </row>
    <row r="28" spans="1:1" x14ac:dyDescent="0.35">
      <c r="A28" t="s">
        <v>169</v>
      </c>
    </row>
  </sheetData>
  <sheetProtection algorithmName="SHA-512" hashValue="NZH98vpbg3/1jyVQS4/8UkM1FsGdDAwM6c+snfVOf/0p4FsENqSLUENqNLZW0sN1fCY31CJwllLn0fAxdptkqg==" saltValue="+mLbZ0p9Acik7aXSOfjV9A==" spinCount="100000" sheet="1" objects="1" scenarios="1"/>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1</vt:i4>
      </vt:variant>
    </vt:vector>
  </HeadingPairs>
  <TitlesOfParts>
    <vt:vector size="8" baseType="lpstr">
      <vt:lpstr>1. OSNOVNI PODACI</vt:lpstr>
      <vt:lpstr>2. IZVRŠENJE PLANA PROGRAMA</vt:lpstr>
      <vt:lpstr>3.A PRORAČUNSKI PLAN-prihodi</vt:lpstr>
      <vt:lpstr>3.B PRORAČUNSKI PLAN-rashodi</vt:lpstr>
      <vt:lpstr>Kontni plan</vt:lpstr>
      <vt:lpstr>Registar proračunskih korisnika</vt:lpstr>
      <vt:lpstr>Programske djelatnosti</vt:lpstr>
      <vt:lpstr>Djelatnosti</vt:lpstr>
    </vt:vector>
  </TitlesOfParts>
  <Company>Ministarstvo Kulture RH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Krešimir Račić</dc:creator>
  <cp:lastModifiedBy>Mirna</cp:lastModifiedBy>
  <cp:lastPrinted>2022-02-25T12:34:44Z</cp:lastPrinted>
  <dcterms:created xsi:type="dcterms:W3CDTF">2015-03-06T11:16:18Z</dcterms:created>
  <dcterms:modified xsi:type="dcterms:W3CDTF">2022-02-25T13:32:17Z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